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chi_koutairen_tt\Desktop\卓球\2_HP\☆7_大会申し込み要項\1_申し込みエクセルファイル\"/>
    </mc:Choice>
  </mc:AlternateContent>
  <xr:revisionPtr revIDLastSave="0" documentId="13_ncr:1_{BDB0ABA3-948B-4CB2-AC2C-A1116F1B0E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部員ﾃﾞｰﾀ入力" sheetId="10" r:id="rId1"/>
    <sheet name="中部申込み（男子のみ）" sheetId="16" r:id="rId2"/>
    <sheet name="中部申込み（女子のみ）" sheetId="17" r:id="rId3"/>
  </sheets>
  <definedNames>
    <definedName name="_xlnm.Print_Area" localSheetId="2">'中部申込み（女子のみ）'!$A$1:$AN$31</definedName>
    <definedName name="_xlnm.Print_Area" localSheetId="1">'中部申込み（男子のみ）'!$A$1:$AN$31</definedName>
    <definedName name="_xlnm.Print_Area" localSheetId="0">部員ﾃﾞｰﾀ入力!$A$1:$V$61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7" l="1"/>
  <c r="Z27" i="17"/>
  <c r="AG27" i="17" s="1"/>
  <c r="Z27" i="16"/>
  <c r="AG27" i="16" s="1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3" i="17"/>
  <c r="AM8" i="17"/>
  <c r="AC8" i="17"/>
  <c r="AB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S8" i="17"/>
  <c r="I8" i="17"/>
  <c r="H8" i="17"/>
  <c r="W4" i="17"/>
  <c r="P4" i="17"/>
  <c r="AH3" i="17"/>
  <c r="W3" i="17"/>
  <c r="F4" i="17"/>
  <c r="F3" i="17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B9" i="16"/>
  <c r="AB10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AM8" i="16"/>
  <c r="AC8" i="16"/>
  <c r="AB8" i="16"/>
  <c r="S8" i="16"/>
  <c r="I8" i="16"/>
  <c r="H8" i="16"/>
  <c r="W4" i="16"/>
  <c r="P4" i="16"/>
  <c r="AH3" i="16"/>
  <c r="W3" i="16"/>
  <c r="F4" i="16"/>
  <c r="F3" i="16"/>
  <c r="R61" i="10" l="1"/>
  <c r="Q61" i="10"/>
  <c r="R60" i="10"/>
  <c r="Q60" i="10"/>
  <c r="R59" i="10"/>
  <c r="Q59" i="10"/>
  <c r="R58" i="10"/>
  <c r="Q58" i="10"/>
  <c r="R57" i="10"/>
  <c r="Q57" i="10"/>
  <c r="R56" i="10"/>
  <c r="Q56" i="10"/>
  <c r="R55" i="10"/>
  <c r="Q55" i="10"/>
  <c r="R54" i="10"/>
  <c r="Q54" i="10"/>
  <c r="R53" i="10"/>
  <c r="Q53" i="10"/>
  <c r="R52" i="10"/>
  <c r="Q52" i="10"/>
  <c r="R51" i="10"/>
  <c r="Q51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30" i="10"/>
  <c r="Q30" i="10"/>
  <c r="R29" i="10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R17" i="10"/>
  <c r="Q17" i="10"/>
  <c r="R16" i="10"/>
  <c r="Q16" i="10"/>
  <c r="R15" i="10"/>
  <c r="Q15" i="10"/>
  <c r="R14" i="10"/>
  <c r="Q14" i="10"/>
  <c r="R13" i="10"/>
  <c r="Q13" i="10"/>
  <c r="R12" i="10"/>
  <c r="Q12" i="10"/>
  <c r="R11" i="10"/>
  <c r="Q11" i="10"/>
  <c r="R10" i="10"/>
  <c r="Q10" i="10"/>
  <c r="R9" i="10"/>
  <c r="Q9" i="10"/>
  <c r="R8" i="10"/>
  <c r="Q8" i="10"/>
  <c r="R7" i="10"/>
  <c r="Q7" i="10"/>
  <c r="R6" i="10"/>
  <c r="Q6" i="10"/>
  <c r="R5" i="10"/>
  <c r="Q5" i="10"/>
  <c r="R4" i="10"/>
  <c r="Q4" i="10"/>
  <c r="R3" i="10"/>
  <c r="Q3" i="10"/>
  <c r="R2" i="10"/>
  <c r="Q2" i="10"/>
  <c r="B23" i="16" l="1"/>
  <c r="V23" i="16"/>
  <c r="B8" i="16"/>
  <c r="V8" i="17"/>
  <c r="B23" i="17"/>
  <c r="B8" i="17"/>
  <c r="V23" i="17"/>
  <c r="V8" i="16"/>
  <c r="AG29" i="17" l="1"/>
  <c r="AG29" i="16"/>
  <c r="AG31" i="16" s="1"/>
  <c r="AB29" i="16"/>
  <c r="AB29" i="17"/>
  <c r="AG31" i="17" l="1"/>
</calcChain>
</file>

<file path=xl/sharedStrings.xml><?xml version="1.0" encoding="utf-8"?>
<sst xmlns="http://schemas.openxmlformats.org/spreadsheetml/2006/main" count="124" uniqueCount="63">
  <si>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</si>
  <si>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</si>
  <si>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</si>
  <si>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</si>
  <si>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</si>
  <si>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姓SEI</t>
  </si>
  <si>
    <t>名MEI</t>
  </si>
  <si>
    <t>性別</t>
  </si>
  <si>
    <t>生年月日</t>
    <rPh sb="0" eb="2">
      <t>セイネン</t>
    </rPh>
    <rPh sb="2" eb="4">
      <t>ガッピ</t>
    </rPh>
    <phoneticPr fontId="2"/>
  </si>
  <si>
    <t>住所区分</t>
    <rPh sb="0" eb="2">
      <t>ジュウショ</t>
    </rPh>
    <rPh sb="2" eb="4">
      <t>クブン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</si>
  <si>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</si>
  <si>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4">
      <t>ユウビンバンゴウ</t>
    </rPh>
    <phoneticPr fontId="2"/>
  </si>
  <si>
    <t>所属区分</t>
    <rPh sb="0" eb="2">
      <t>ショゾク</t>
    </rPh>
    <rPh sb="2" eb="4">
      <t>クブン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</si>
  <si>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</si>
  <si>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</si>
  <si>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</si>
  <si>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</si>
  <si>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氏名フリガナ</t>
    <rPh sb="0" eb="2">
      <t>シメイ</t>
    </rPh>
    <phoneticPr fontId="2"/>
  </si>
  <si>
    <t>氏名
記載</t>
    <rPh sb="0" eb="2">
      <t>シメイ</t>
    </rPh>
    <rPh sb="3" eb="5">
      <t>キサイ</t>
    </rPh>
    <phoneticPr fontId="2"/>
  </si>
  <si>
    <t>基本データ</t>
    <rPh sb="0" eb="2">
      <t>キホン</t>
    </rPh>
    <phoneticPr fontId="2"/>
  </si>
  <si>
    <t>データ入力</t>
    <rPh sb="3" eb="5">
      <t>ニュウリョク</t>
    </rPh>
    <phoneticPr fontId="2"/>
  </si>
  <si>
    <t>学校名(所属)</t>
    <rPh sb="0" eb="2">
      <t>ガッコウ</t>
    </rPh>
    <rPh sb="2" eb="3">
      <t>メイ</t>
    </rPh>
    <rPh sb="4" eb="6">
      <t>ショゾク</t>
    </rPh>
    <phoneticPr fontId="2"/>
  </si>
  <si>
    <t>※高等学校、専門学校まで入力</t>
    <rPh sb="1" eb="3">
      <t>コウトウ</t>
    </rPh>
    <rPh sb="3" eb="5">
      <t>ガッコウ</t>
    </rPh>
    <rPh sb="6" eb="8">
      <t>センモン</t>
    </rPh>
    <rPh sb="8" eb="10">
      <t>ガッコウ</t>
    </rPh>
    <rPh sb="12" eb="14">
      <t>ニュウリョク</t>
    </rPh>
    <phoneticPr fontId="2"/>
  </si>
  <si>
    <t>組合せ校名表記</t>
    <rPh sb="0" eb="2">
      <t>クミアワ</t>
    </rPh>
    <rPh sb="3" eb="5">
      <t>コウメイ</t>
    </rPh>
    <rPh sb="5" eb="7">
      <t>ヒョウキ</t>
    </rPh>
    <phoneticPr fontId="2"/>
  </si>
  <si>
    <t>６文字まで</t>
    <rPh sb="1" eb="3">
      <t>モジ</t>
    </rPh>
    <phoneticPr fontId="2"/>
  </si>
  <si>
    <t>申込責任者名</t>
    <rPh sb="0" eb="2">
      <t>モウシコ</t>
    </rPh>
    <rPh sb="2" eb="5">
      <t>セキニンシャ</t>
    </rPh>
    <rPh sb="5" eb="6">
      <t>メイ</t>
    </rPh>
    <phoneticPr fontId="2"/>
  </si>
  <si>
    <t>連絡先TEL</t>
    <rPh sb="0" eb="3">
      <t>レンラクサキ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</si>
  <si>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</si>
  <si>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</si>
  <si>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※　この「部員ﾃﾞｰﾀ入力」シートは日本卓球協会個人登録のチーム会員情報シートからコピーしてください。</t>
    <rPh sb="5" eb="7">
      <t>ブイン</t>
    </rPh>
    <rPh sb="11" eb="13">
      <t>ニュウリョク</t>
    </rPh>
    <rPh sb="18" eb="20">
      <t>ニホン</t>
    </rPh>
    <rPh sb="20" eb="22">
      <t>タッキュウ</t>
    </rPh>
    <rPh sb="22" eb="24">
      <t>キョウカイ</t>
    </rPh>
    <rPh sb="24" eb="26">
      <t>コジン</t>
    </rPh>
    <rPh sb="26" eb="28">
      <t>トウロク</t>
    </rPh>
    <rPh sb="31" eb="33">
      <t>カイイン</t>
    </rPh>
    <rPh sb="33" eb="35">
      <t>ジョウホウ</t>
    </rPh>
    <rPh sb="35" eb="38">
      <t>シート</t>
    </rPh>
    <phoneticPr fontId="2"/>
  </si>
  <si>
    <t>《中部日本ジュニア申込み用紙作成注意事項》</t>
    <rPh sb="1" eb="3">
      <t>チュウブ</t>
    </rPh>
    <rPh sb="3" eb="5">
      <t>ニホン</t>
    </rPh>
    <rPh sb="9" eb="11">
      <t>モウシコ</t>
    </rPh>
    <rPh sb="12" eb="14">
      <t>ヨウシ</t>
    </rPh>
    <rPh sb="14" eb="16">
      <t>サクセイ</t>
    </rPh>
    <rPh sb="16" eb="18">
      <t>チュウイ</t>
    </rPh>
    <rPh sb="18" eb="20">
      <t>ジコウ</t>
    </rPh>
    <phoneticPr fontId="2"/>
  </si>
  <si>
    <t>(1)部員の氏名入力は、環境依存文字(外字など)を使用しないでください。</t>
    <rPh sb="3" eb="5">
      <t>ブイン</t>
    </rPh>
    <rPh sb="6" eb="8">
      <t>シメイ</t>
    </rPh>
    <rPh sb="8" eb="10">
      <t>ニュウリョク</t>
    </rPh>
    <rPh sb="12" eb="14">
      <t>カンキョウ</t>
    </rPh>
    <rPh sb="14" eb="16">
      <t>イゾン</t>
    </rPh>
    <rPh sb="16" eb="18">
      <t>モジ</t>
    </rPh>
    <rPh sb="19" eb="21">
      <t>ガイジ</t>
    </rPh>
    <rPh sb="25" eb="27">
      <t>シヨウ</t>
    </rPh>
    <phoneticPr fontId="2"/>
  </si>
  <si>
    <t>　　参加者名簿を印刷後、備考欄に正式な漢字を記入してください。</t>
    <rPh sb="2" eb="5">
      <t>サンカシャ</t>
    </rPh>
    <rPh sb="5" eb="7">
      <t>メイボ</t>
    </rPh>
    <rPh sb="8" eb="10">
      <t>インサツ</t>
    </rPh>
    <rPh sb="10" eb="11">
      <t>ゴ</t>
    </rPh>
    <rPh sb="12" eb="15">
      <t>ビコウラン</t>
    </rPh>
    <rPh sb="16" eb="18">
      <t>セイシキ</t>
    </rPh>
    <rPh sb="19" eb="21">
      <t>カンジ</t>
    </rPh>
    <rPh sb="22" eb="24">
      <t>キニュウ</t>
    </rPh>
    <phoneticPr fontId="2"/>
  </si>
  <si>
    <t>　　ただし、その外字を大会プログラム等に使用できない場合があることを</t>
    <rPh sb="8" eb="10">
      <t>ガイジ</t>
    </rPh>
    <rPh sb="11" eb="13">
      <t>タイカイ</t>
    </rPh>
    <rPh sb="18" eb="19">
      <t>トウ</t>
    </rPh>
    <rPh sb="20" eb="22">
      <t>シヨウ</t>
    </rPh>
    <rPh sb="26" eb="28">
      <t>バアイ</t>
    </rPh>
    <phoneticPr fontId="2"/>
  </si>
  <si>
    <t>　　ご了承ください。</t>
    <rPh sb="3" eb="5">
      <t>リョウショウ</t>
    </rPh>
    <phoneticPr fontId="2"/>
  </si>
  <si>
    <t>(2)「氏名記載」の「×」はリストから入力してください。</t>
    <rPh sb="4" eb="6">
      <t>シメイ</t>
    </rPh>
    <rPh sb="6" eb="8">
      <t>キサイ</t>
    </rPh>
    <rPh sb="19" eb="21">
      <t>ニュウリョク</t>
    </rPh>
    <phoneticPr fontId="2"/>
  </si>
  <si>
    <t>(4)前年度ランク者は備考欄にその旨を明記してください。　</t>
    <rPh sb="3" eb="6">
      <t>ゼンネンド</t>
    </rPh>
    <rPh sb="9" eb="10">
      <t>シャ</t>
    </rPh>
    <rPh sb="11" eb="14">
      <t>ビコウラン</t>
    </rPh>
    <rPh sb="17" eb="18">
      <t>ムネ</t>
    </rPh>
    <rPh sb="19" eb="21">
      <t>メイキ</t>
    </rPh>
    <phoneticPr fontId="2"/>
  </si>
  <si>
    <t>参加申込書</t>
    <rPh sb="0" eb="2">
      <t>サンカ</t>
    </rPh>
    <rPh sb="2" eb="5">
      <t>モウシコミショ</t>
    </rPh>
    <phoneticPr fontId="2"/>
  </si>
  <si>
    <t>まず「部員データ入力」シートに部員のデータを入力ください。</t>
    <rPh sb="3" eb="5">
      <t>ブイン</t>
    </rPh>
    <rPh sb="8" eb="10">
      <t>ニュウリョク</t>
    </rPh>
    <rPh sb="15" eb="17">
      <t>ブイン</t>
    </rPh>
    <rPh sb="22" eb="23">
      <t>イリ</t>
    </rPh>
    <rPh sb="23" eb="24">
      <t>チカラ</t>
    </rPh>
    <phoneticPr fontId="2"/>
  </si>
  <si>
    <t>学校名(所属)</t>
    <rPh sb="0" eb="3">
      <t>ガッコウメイ</t>
    </rPh>
    <rPh sb="4" eb="6">
      <t>ショゾク</t>
    </rPh>
    <phoneticPr fontId="2"/>
  </si>
  <si>
    <t>組合せ表記</t>
    <rPh sb="0" eb="2">
      <t>クミアワ</t>
    </rPh>
    <rPh sb="3" eb="5">
      <t>ヒョウキ</t>
    </rPh>
    <phoneticPr fontId="2"/>
  </si>
  <si>
    <t>〒</t>
    <phoneticPr fontId="2"/>
  </si>
  <si>
    <t>※　必ず校内ランク順（強い順）に記入をお願いします。</t>
    <rPh sb="2" eb="3">
      <t>カナラ</t>
    </rPh>
    <rPh sb="4" eb="6">
      <t>コウナイ</t>
    </rPh>
    <rPh sb="9" eb="10">
      <t>ジュン</t>
    </rPh>
    <rPh sb="11" eb="12">
      <t>ツヨ</t>
    </rPh>
    <rPh sb="13" eb="14">
      <t>ジュン</t>
    </rPh>
    <rPh sb="16" eb="18">
      <t>キニュウ</t>
    </rPh>
    <rPh sb="20" eb="21">
      <t>ネガ</t>
    </rPh>
    <phoneticPr fontId="2"/>
  </si>
  <si>
    <t>選手氏名その他の入力は、下記の欄に「部員データ入力」の「№」を入力してください。</t>
    <rPh sb="0" eb="2">
      <t>センシュ</t>
    </rPh>
    <rPh sb="2" eb="4">
      <t>シメイ</t>
    </rPh>
    <rPh sb="6" eb="7">
      <t>タ</t>
    </rPh>
    <rPh sb="8" eb="10">
      <t>ニュウリョク</t>
    </rPh>
    <rPh sb="12" eb="14">
      <t>カキ</t>
    </rPh>
    <rPh sb="15" eb="16">
      <t>ラン</t>
    </rPh>
    <rPh sb="18" eb="20">
      <t>ブイン</t>
    </rPh>
    <rPh sb="23" eb="25">
      <t>ニュウリョク</t>
    </rPh>
    <rPh sb="31" eb="33">
      <t>ニュウリョク</t>
    </rPh>
    <phoneticPr fontId="2"/>
  </si>
  <si>
    <t>＜ジュニア男子＞</t>
    <rPh sb="5" eb="6">
      <t>オトコ</t>
    </rPh>
    <rPh sb="6" eb="7">
      <t>コ</t>
    </rPh>
    <phoneticPr fontId="2"/>
  </si>
  <si>
    <t>選手氏名</t>
    <rPh sb="0" eb="2">
      <t>センシュ</t>
    </rPh>
    <rPh sb="2" eb="4">
      <t>シメイ</t>
    </rPh>
    <phoneticPr fontId="2"/>
  </si>
  <si>
    <t>備考</t>
    <rPh sb="0" eb="2">
      <t>ビコウ</t>
    </rPh>
    <phoneticPr fontId="2"/>
  </si>
  <si>
    <t>氏名記載</t>
    <rPh sb="0" eb="2">
      <t>シメイ</t>
    </rPh>
    <rPh sb="2" eb="4">
      <t>キサイ</t>
    </rPh>
    <phoneticPr fontId="2"/>
  </si>
  <si>
    <t>◎本申込書の記載内容は本大会関係業務以外には使用しません。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2"/>
  </si>
  <si>
    <t>＜参加料＞</t>
    <rPh sb="1" eb="4">
      <t>サンカリョウ</t>
    </rPh>
    <phoneticPr fontId="2"/>
  </si>
  <si>
    <t>1,000円</t>
    <rPh sb="5" eb="6">
      <t>エン</t>
    </rPh>
    <phoneticPr fontId="2"/>
  </si>
  <si>
    <t>×</t>
    <phoneticPr fontId="2"/>
  </si>
  <si>
    <t>ジュニア</t>
    <phoneticPr fontId="2"/>
  </si>
  <si>
    <t>＝</t>
    <phoneticPr fontId="2"/>
  </si>
  <si>
    <t>円</t>
    <rPh sb="0" eb="1">
      <t>エン</t>
    </rPh>
    <phoneticPr fontId="2"/>
  </si>
  <si>
    <t>2,500円</t>
    <rPh sb="5" eb="6">
      <t>エン</t>
    </rPh>
    <phoneticPr fontId="2"/>
  </si>
  <si>
    <t>前年度ランク者</t>
    <rPh sb="0" eb="3">
      <t>ゼンネンド</t>
    </rPh>
    <rPh sb="6" eb="7">
      <t>シャ</t>
    </rPh>
    <phoneticPr fontId="2"/>
  </si>
  <si>
    <t>前年度ランク者がいる場合はその人数を入力してください。</t>
    <rPh sb="0" eb="3">
      <t>ゼンネンド</t>
    </rPh>
    <rPh sb="6" eb="7">
      <t>シャ</t>
    </rPh>
    <rPh sb="10" eb="12">
      <t>バアイ</t>
    </rPh>
    <rPh sb="15" eb="17">
      <t>ニンズウ</t>
    </rPh>
    <rPh sb="18" eb="20">
      <t>ニュウリョク</t>
    </rPh>
    <phoneticPr fontId="2"/>
  </si>
  <si>
    <t>合計</t>
    <rPh sb="0" eb="2">
      <t>ゴウケイ</t>
    </rPh>
    <phoneticPr fontId="2"/>
  </si>
  <si>
    <t>＜ジュニア女子＞</t>
    <rPh sb="5" eb="6">
      <t>オンナ</t>
    </rPh>
    <rPh sb="6" eb="7">
      <t>コ</t>
    </rPh>
    <phoneticPr fontId="2"/>
  </si>
  <si>
    <t>　　番号を入力し申込用紙を印刷をしてください。</t>
    <rPh sb="2" eb="4">
      <t>バンゴウ</t>
    </rPh>
    <rPh sb="5" eb="7">
      <t>ニュウリョク</t>
    </rPh>
    <rPh sb="8" eb="10">
      <t>モウシコミ</t>
    </rPh>
    <rPh sb="10" eb="12">
      <t>ヨウシ</t>
    </rPh>
    <phoneticPr fontId="2"/>
  </si>
  <si>
    <t>(3)このデータ入力後、「男子のみシート」「女子のみシート」に移り、</t>
    <rPh sb="8" eb="10">
      <t>ニュウリョク</t>
    </rPh>
    <rPh sb="10" eb="11">
      <t>ゴ</t>
    </rPh>
    <rPh sb="13" eb="15">
      <t>ダンシ</t>
    </rPh>
    <phoneticPr fontId="2"/>
  </si>
  <si>
    <t>第７７回中部日本卓球選手権大会県予選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</si>
</sst>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/dd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3" fillId="24" borderId="12" xfId="41" applyFont="1" applyFill="1" applyBorder="1" applyAlignment="1">
      <alignment horizontal="center" vertical="center"/>
    </xf>
    <xf numFmtId="0" fontId="3" fillId="24" borderId="13" xfId="41" applyFont="1" applyFill="1" applyBorder="1" applyAlignment="1">
      <alignment horizontal="center" vertical="center"/>
    </xf>
    <xf numFmtId="0" fontId="3" fillId="24" borderId="14" xfId="41" applyFont="1" applyFill="1" applyBorder="1" applyAlignment="1">
      <alignment horizontal="center" vertical="center"/>
    </xf>
    <xf numFmtId="0" fontId="3" fillId="24" borderId="15" xfId="4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3" fillId="24" borderId="16" xfId="4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 shrinkToFit="1"/>
    </xf>
    <xf numFmtId="0" fontId="3" fillId="0" borderId="11" xfId="41" applyFont="1" applyBorder="1" applyAlignment="1">
      <alignment vertical="center" shrinkToFit="1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0" fillId="24" borderId="0" xfId="0" applyFill="1">
      <alignment vertical="center"/>
    </xf>
    <xf numFmtId="0" fontId="0" fillId="0" borderId="20" xfId="0" applyBorder="1" applyAlignment="1">
      <alignment horizontal="center" vertical="center"/>
    </xf>
    <xf numFmtId="0" fontId="3" fillId="24" borderId="21" xfId="41" applyFont="1" applyFill="1" applyBorder="1" applyAlignment="1">
      <alignment horizontal="center" vertical="center"/>
    </xf>
    <xf numFmtId="49" fontId="0" fillId="0" borderId="22" xfId="0" applyNumberFormat="1" applyBorder="1">
      <alignment vertical="center"/>
    </xf>
    <xf numFmtId="49" fontId="0" fillId="0" borderId="21" xfId="0" applyNumberFormat="1" applyBorder="1">
      <alignment vertical="center"/>
    </xf>
    <xf numFmtId="0" fontId="0" fillId="0" borderId="21" xfId="0" applyBorder="1">
      <alignment vertical="center"/>
    </xf>
    <xf numFmtId="49" fontId="3" fillId="24" borderId="23" xfId="4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49" fontId="3" fillId="24" borderId="24" xfId="41" applyNumberFormat="1" applyFont="1" applyFill="1" applyBorder="1" applyAlignment="1">
      <alignment horizontal="center" vertical="center"/>
    </xf>
    <xf numFmtId="0" fontId="3" fillId="24" borderId="25" xfId="41" applyFont="1" applyFill="1" applyBorder="1" applyAlignment="1">
      <alignment horizontal="center" vertical="center"/>
    </xf>
    <xf numFmtId="49" fontId="0" fillId="0" borderId="26" xfId="0" applyNumberFormat="1" applyBorder="1">
      <alignment vertical="center"/>
    </xf>
    <xf numFmtId="0" fontId="0" fillId="0" borderId="14" xfId="0" applyBorder="1" applyAlignment="1">
      <alignment horizontal="center" vertical="center" shrinkToFit="1"/>
    </xf>
    <xf numFmtId="49" fontId="0" fillId="0" borderId="24" xfId="0" applyNumberFormat="1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>
      <alignment vertical="center"/>
    </xf>
    <xf numFmtId="49" fontId="3" fillId="24" borderId="23" xfId="41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26" fillId="0" borderId="0" xfId="0" applyFont="1">
      <alignment vertical="center"/>
    </xf>
    <xf numFmtId="0" fontId="22" fillId="0" borderId="27" xfId="41" applyFont="1" applyBorder="1" applyAlignment="1">
      <alignment horizontal="center" vertical="center"/>
    </xf>
    <xf numFmtId="0" fontId="22" fillId="0" borderId="18" xfId="41" applyFont="1" applyBorder="1" applyAlignment="1">
      <alignment horizontal="center" vertical="center"/>
    </xf>
    <xf numFmtId="0" fontId="3" fillId="24" borderId="29" xfId="41" applyFont="1" applyFill="1" applyBorder="1" applyAlignment="1">
      <alignment horizontal="distributed" vertical="center"/>
    </xf>
    <xf numFmtId="0" fontId="3" fillId="24" borderId="0" xfId="41" applyFont="1" applyFill="1" applyAlignment="1">
      <alignment vertical="center"/>
    </xf>
    <xf numFmtId="0" fontId="0" fillId="0" borderId="23" xfId="0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35" xfId="41" applyFont="1" applyBorder="1" applyAlignment="1">
      <alignment horizontal="center" vertical="center"/>
    </xf>
    <xf numFmtId="0" fontId="3" fillId="24" borderId="12" xfId="41" applyFont="1" applyFill="1" applyBorder="1" applyAlignment="1">
      <alignment horizontal="center" vertical="center" shrinkToFit="1"/>
    </xf>
    <xf numFmtId="0" fontId="28" fillId="24" borderId="11" xfId="41" applyFont="1" applyFill="1" applyBorder="1" applyAlignment="1">
      <alignment horizontal="center" vertical="center" wrapText="1"/>
    </xf>
    <xf numFmtId="0" fontId="3" fillId="0" borderId="11" xfId="4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22" fillId="0" borderId="0" xfId="0" applyNumberFormat="1" applyFont="1" applyAlignment="1">
      <alignment horizontal="distributed" vertical="center"/>
    </xf>
    <xf numFmtId="176" fontId="23" fillId="0" borderId="0" xfId="0" applyNumberFormat="1" applyFont="1" applyAlignment="1">
      <alignment horizontal="distributed" vertical="center"/>
    </xf>
    <xf numFmtId="0" fontId="3" fillId="0" borderId="0" xfId="0" applyFont="1" applyProtection="1">
      <alignment vertical="center"/>
      <protection locked="0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24" borderId="11" xfId="41" applyFont="1" applyFill="1" applyBorder="1" applyAlignment="1">
      <alignment horizontal="center" vertical="center" shrinkToFit="1"/>
    </xf>
    <xf numFmtId="0" fontId="3" fillId="0" borderId="0" xfId="41" applyFont="1"/>
    <xf numFmtId="0" fontId="3" fillId="0" borderId="11" xfId="41" applyFont="1" applyBorder="1"/>
    <xf numFmtId="0" fontId="3" fillId="0" borderId="0" xfId="41" applyFont="1" applyAlignment="1">
      <alignment horizontal="center"/>
    </xf>
    <xf numFmtId="0" fontId="22" fillId="0" borderId="0" xfId="41" applyFont="1" applyAlignment="1">
      <alignment horizontal="center"/>
    </xf>
    <xf numFmtId="0" fontId="22" fillId="0" borderId="30" xfId="41" applyFont="1" applyBorder="1" applyAlignment="1">
      <alignment horizontal="left" vertical="center"/>
    </xf>
    <xf numFmtId="0" fontId="3" fillId="0" borderId="0" xfId="41" applyFont="1" applyAlignment="1">
      <alignment horizontal="left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1" xfId="0" applyNumberFormat="1" applyBorder="1">
      <alignment vertical="center"/>
    </xf>
    <xf numFmtId="0" fontId="3" fillId="24" borderId="28" xfId="41" applyFont="1" applyFill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41" xfId="0" applyFont="1" applyBorder="1" applyAlignment="1">
      <alignment vertical="center" shrinkToFit="1"/>
    </xf>
    <xf numFmtId="0" fontId="24" fillId="25" borderId="0" xfId="41" applyFont="1" applyFill="1" applyAlignment="1">
      <alignment vertical="center" wrapText="1"/>
    </xf>
    <xf numFmtId="0" fontId="27" fillId="24" borderId="0" xfId="0" applyFont="1" applyFill="1" applyAlignment="1">
      <alignment horizontal="center" vertical="center"/>
    </xf>
    <xf numFmtId="0" fontId="21" fillId="0" borderId="10" xfId="0" applyFont="1" applyBorder="1" applyAlignment="1" applyProtection="1">
      <alignment horizontal="distributed" vertical="center"/>
      <protection locked="0"/>
    </xf>
    <xf numFmtId="0" fontId="21" fillId="0" borderId="10" xfId="0" applyFont="1" applyBorder="1" applyAlignment="1">
      <alignment horizontal="distributed" vertical="center"/>
    </xf>
    <xf numFmtId="0" fontId="24" fillId="25" borderId="0" xfId="0" applyFont="1" applyFill="1" applyAlignment="1">
      <alignment horizontal="left" vertical="center" wrapText="1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Alignment="1">
      <alignment horizontal="left" vertical="center" wrapText="1"/>
    </xf>
    <xf numFmtId="0" fontId="28" fillId="0" borderId="42" xfId="0" applyFont="1" applyBorder="1" applyAlignment="1">
      <alignment horizontal="center" vertical="center" wrapText="1" shrinkToFit="1"/>
    </xf>
    <xf numFmtId="0" fontId="28" fillId="0" borderId="23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indent="1" shrinkToFit="1"/>
    </xf>
    <xf numFmtId="0" fontId="3" fillId="0" borderId="42" xfId="0" applyFont="1" applyBorder="1" applyAlignment="1">
      <alignment horizontal="left" vertical="center" indent="1" shrinkToFit="1"/>
    </xf>
    <xf numFmtId="0" fontId="3" fillId="0" borderId="23" xfId="0" applyFont="1" applyBorder="1" applyAlignment="1">
      <alignment horizontal="left" vertical="center" indent="1" shrinkToFit="1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177" fontId="25" fillId="0" borderId="47" xfId="0" applyNumberFormat="1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177" fontId="25" fillId="0" borderId="43" xfId="0" applyNumberFormat="1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 wrapText="1" shrinkToFit="1"/>
    </xf>
    <xf numFmtId="0" fontId="25" fillId="0" borderId="50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3" fillId="0" borderId="44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177" fontId="25" fillId="0" borderId="52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24" borderId="1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6" fontId="22" fillId="0" borderId="44" xfId="0" applyNumberFormat="1" applyFont="1" applyBorder="1" applyAlignment="1">
      <alignment horizontal="distributed" vertical="center" indent="1"/>
    </xf>
    <xf numFmtId="176" fontId="23" fillId="0" borderId="44" xfId="0" applyNumberFormat="1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 shrinkToFit="1"/>
    </xf>
    <xf numFmtId="0" fontId="25" fillId="0" borderId="5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 wrapText="1"/>
    </xf>
    <xf numFmtId="177" fontId="25" fillId="0" borderId="46" xfId="0" applyNumberFormat="1" applyFont="1" applyBorder="1" applyAlignment="1">
      <alignment horizontal="center" vertical="center" shrinkToFit="1"/>
    </xf>
    <xf numFmtId="49" fontId="25" fillId="0" borderId="43" xfId="0" applyNumberFormat="1" applyFont="1" applyBorder="1" applyAlignment="1">
      <alignment horizontal="center" vertical="center" wrapText="1"/>
    </xf>
    <xf numFmtId="49" fontId="25" fillId="0" borderId="52" xfId="0" applyNumberFormat="1" applyFont="1" applyBorder="1" applyAlignment="1">
      <alignment horizontal="center" vertical="center" wrapText="1"/>
    </xf>
    <xf numFmtId="0" fontId="3" fillId="0" borderId="41" xfId="0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H20日卓協登録(男子)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126206</xdr:colOff>
      <xdr:row>13</xdr:row>
      <xdr:rowOff>115071</xdr:rowOff>
    </xdr:from>
    <xdr:to>
      <xdr:col>22</xdr:col>
      <xdr:colOff>470981</xdr:colOff>
      <xdr:row>15</xdr:row>
      <xdr:rowOff>41998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737181" y="2496321"/>
          <a:ext cx="344775" cy="269827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488158</xdr:colOff>
      <xdr:row>6</xdr:row>
      <xdr:rowOff>152129</xdr:rowOff>
    </xdr:from>
    <xdr:to>
      <xdr:col>36</xdr:col>
      <xdr:colOff>326312</xdr:colOff>
      <xdr:row>18</xdr:row>
      <xdr:rowOff>30422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257758" y="1413662"/>
          <a:ext cx="9193821" cy="1978027"/>
          <a:chOff x="8786814" y="1166810"/>
          <a:chExt cx="10279936" cy="1928813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0096500" y="1738312"/>
            <a:ext cx="8824628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上矢印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1"/>
  <sheetViews>
    <sheetView showZeros="0"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W24" sqref="W24"/>
    </sheetView>
  </sheetViews>
  <sheetFormatPr defaultColWidth="9" defaultRowHeight="13.2" x14ac:dyDescent="0.2"/>
  <cols>
    <col min="1" max="1" width="4.109375" style="4" customWidth="1"/>
    <col min="2" max="2" width="8" style="4" customWidth="1"/>
    <col min="3" max="3" width="8.44140625" style="5" customWidth="1"/>
    <col min="4" max="4" width="8" style="4" customWidth="1"/>
    <col min="5" max="7" width="8.44140625" style="5" customWidth="1"/>
    <col min="8" max="8" width="5.21875" style="4" bestFit="1" customWidth="1"/>
    <col min="9" max="9" width="11.6640625" style="60" customWidth="1"/>
    <col min="10" max="13" width="6.109375" style="4" customWidth="1"/>
    <col min="14" max="14" width="9.109375" style="4" customWidth="1"/>
    <col min="15" max="15" width="6.109375" style="4" customWidth="1"/>
    <col min="16" max="16" width="5.6640625" style="58" customWidth="1"/>
    <col min="17" max="17" width="9.6640625" style="58" hidden="1" customWidth="1"/>
    <col min="18" max="18" width="11" style="58" hidden="1" customWidth="1"/>
    <col min="19" max="19" width="4.77734375" style="5" customWidth="1"/>
    <col min="20" max="20" width="2.88671875" style="58" customWidth="1"/>
    <col min="21" max="21" width="13.33203125" style="58" customWidth="1"/>
    <col min="22" max="22" width="19.77734375" style="58" customWidth="1"/>
    <col min="23" max="23" width="19.21875" style="58" customWidth="1"/>
    <col min="24" max="16384" width="9" style="58"/>
  </cols>
  <sheetData>
    <row r="1" spans="1:23" ht="27.75" customHeight="1" x14ac:dyDescent="0.2">
      <c r="A1" s="12" t="s">
        <v>0</v>
      </c>
      <c r="B1" s="21" t="s">
        <v>1</v>
      </c>
      <c r="C1" s="27" t="s">
        <v>2</v>
      </c>
      <c r="D1" s="28" t="s">
        <v>3</v>
      </c>
      <c r="E1" s="25" t="s">
        <v>4</v>
      </c>
      <c r="F1" s="25" t="s">
        <v>5</v>
      </c>
      <c r="G1" s="25" t="s">
        <v>6</v>
      </c>
      <c r="H1" s="15" t="s">
        <v>7</v>
      </c>
      <c r="I1" s="16" t="s">
        <v>8</v>
      </c>
      <c r="J1" s="16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16" t="s">
        <v>14</v>
      </c>
      <c r="P1" s="14" t="s">
        <v>15</v>
      </c>
      <c r="Q1" s="57" t="s">
        <v>16</v>
      </c>
      <c r="R1" s="57" t="s">
        <v>17</v>
      </c>
      <c r="S1" s="48" t="s">
        <v>18</v>
      </c>
      <c r="U1" s="39" t="s">
        <v>19</v>
      </c>
      <c r="V1" s="9" t="s">
        <v>20</v>
      </c>
      <c r="W1" s="5"/>
    </row>
    <row r="2" spans="1:23" ht="14.4" x14ac:dyDescent="0.2">
      <c r="A2" s="6">
        <v>1</v>
      </c>
      <c r="B2" s="22"/>
      <c r="C2" s="29"/>
      <c r="D2" s="30"/>
      <c r="E2" s="26"/>
      <c r="F2" s="26"/>
      <c r="G2" s="26"/>
      <c r="H2" s="13"/>
      <c r="I2" s="64"/>
      <c r="J2" s="13"/>
      <c r="K2" s="20"/>
      <c r="L2" s="20"/>
      <c r="M2" s="20"/>
      <c r="N2" s="26"/>
      <c r="O2" s="13"/>
      <c r="P2" s="17"/>
      <c r="Q2" s="59" t="str">
        <f>CONCATENATE(B2,"　",C2)</f>
        <v>　</v>
      </c>
      <c r="R2" s="17" t="str">
        <f>CONCATENATE(D2,"　",E2)</f>
        <v>　</v>
      </c>
      <c r="S2" s="49"/>
      <c r="U2" s="47" t="s">
        <v>21</v>
      </c>
      <c r="V2" s="18"/>
      <c r="W2" s="63" t="s">
        <v>22</v>
      </c>
    </row>
    <row r="3" spans="1:23" x14ac:dyDescent="0.2">
      <c r="A3" s="6">
        <v>2</v>
      </c>
      <c r="B3" s="23"/>
      <c r="C3" s="31"/>
      <c r="D3" s="32"/>
      <c r="E3" s="75"/>
      <c r="F3" s="75"/>
      <c r="G3" s="75"/>
      <c r="H3" s="10"/>
      <c r="I3" s="65"/>
      <c r="J3" s="10"/>
      <c r="K3" s="35"/>
      <c r="L3" s="35"/>
      <c r="M3" s="35"/>
      <c r="N3" s="75"/>
      <c r="O3" s="10"/>
      <c r="P3" s="17"/>
      <c r="Q3" s="59" t="str">
        <f t="shared" ref="Q3:Q61" si="0">CONCATENATE(B3,"　",C3)</f>
        <v>　</v>
      </c>
      <c r="R3" s="17" t="str">
        <f t="shared" ref="R3:R61" si="1">CONCATENATE(D3,"　",E3)</f>
        <v>　</v>
      </c>
      <c r="S3" s="49"/>
      <c r="U3" s="47" t="s">
        <v>23</v>
      </c>
      <c r="V3" s="46"/>
      <c r="W3" s="5" t="s">
        <v>24</v>
      </c>
    </row>
    <row r="4" spans="1:23" ht="14.4" x14ac:dyDescent="0.2">
      <c r="A4" s="6">
        <v>3</v>
      </c>
      <c r="B4" s="23"/>
      <c r="C4" s="31"/>
      <c r="D4" s="32"/>
      <c r="E4" s="75"/>
      <c r="F4" s="75"/>
      <c r="G4" s="75"/>
      <c r="H4" s="10"/>
      <c r="I4" s="65"/>
      <c r="J4" s="10"/>
      <c r="K4" s="35"/>
      <c r="L4" s="35"/>
      <c r="M4" s="35"/>
      <c r="N4" s="75"/>
      <c r="O4" s="10"/>
      <c r="P4" s="17"/>
      <c r="Q4" s="59" t="str">
        <f t="shared" si="0"/>
        <v>　</v>
      </c>
      <c r="R4" s="17" t="str">
        <f t="shared" si="1"/>
        <v>　</v>
      </c>
      <c r="S4" s="49"/>
      <c r="U4" s="47" t="s">
        <v>25</v>
      </c>
      <c r="V4" s="38"/>
      <c r="W4" s="5"/>
    </row>
    <row r="5" spans="1:23" ht="14.4" x14ac:dyDescent="0.2">
      <c r="A5" s="6">
        <v>4</v>
      </c>
      <c r="B5" s="23"/>
      <c r="C5" s="31"/>
      <c r="D5" s="32"/>
      <c r="E5" s="75"/>
      <c r="F5" s="75"/>
      <c r="G5" s="75"/>
      <c r="H5" s="10"/>
      <c r="I5" s="65"/>
      <c r="J5" s="10"/>
      <c r="K5" s="35"/>
      <c r="L5" s="35"/>
      <c r="M5" s="35"/>
      <c r="N5" s="75"/>
      <c r="O5" s="10"/>
      <c r="P5" s="17"/>
      <c r="Q5" s="59" t="str">
        <f t="shared" si="0"/>
        <v>　</v>
      </c>
      <c r="R5" s="17" t="str">
        <f t="shared" si="1"/>
        <v>　</v>
      </c>
      <c r="S5" s="49"/>
      <c r="U5" s="47" t="s">
        <v>26</v>
      </c>
      <c r="V5" s="38"/>
      <c r="W5" s="5"/>
    </row>
    <row r="6" spans="1:23" ht="14.4" x14ac:dyDescent="0.2">
      <c r="A6" s="6">
        <v>5</v>
      </c>
      <c r="B6" s="23"/>
      <c r="C6" s="31"/>
      <c r="D6" s="32"/>
      <c r="E6" s="75"/>
      <c r="F6" s="75"/>
      <c r="G6" s="75"/>
      <c r="H6" s="10"/>
      <c r="I6" s="65"/>
      <c r="J6" s="10"/>
      <c r="K6" s="35"/>
      <c r="L6" s="35"/>
      <c r="M6" s="35"/>
      <c r="N6" s="75"/>
      <c r="O6" s="10"/>
      <c r="P6" s="17"/>
      <c r="Q6" s="59" t="str">
        <f t="shared" si="0"/>
        <v>　</v>
      </c>
      <c r="R6" s="17" t="str">
        <f t="shared" si="1"/>
        <v>　</v>
      </c>
      <c r="S6" s="49"/>
      <c r="U6" s="47" t="s">
        <v>27</v>
      </c>
      <c r="V6" s="37"/>
      <c r="W6" s="5"/>
    </row>
    <row r="7" spans="1:23" ht="14.4" x14ac:dyDescent="0.2">
      <c r="A7" s="6">
        <v>6</v>
      </c>
      <c r="B7" s="23"/>
      <c r="C7" s="31"/>
      <c r="D7" s="32"/>
      <c r="E7" s="75"/>
      <c r="F7" s="75"/>
      <c r="G7" s="75"/>
      <c r="H7" s="10"/>
      <c r="I7" s="65"/>
      <c r="J7" s="10"/>
      <c r="K7" s="35"/>
      <c r="L7" s="35"/>
      <c r="M7" s="35"/>
      <c r="N7" s="75"/>
      <c r="O7" s="10"/>
      <c r="P7" s="17"/>
      <c r="Q7" s="59" t="str">
        <f t="shared" si="0"/>
        <v>　</v>
      </c>
      <c r="R7" s="17" t="str">
        <f t="shared" si="1"/>
        <v>　</v>
      </c>
      <c r="S7" s="49"/>
      <c r="U7" s="67" t="s">
        <v>28</v>
      </c>
      <c r="V7" s="62"/>
      <c r="W7" s="41"/>
    </row>
    <row r="8" spans="1:23" ht="14.4" x14ac:dyDescent="0.2">
      <c r="A8" s="6">
        <v>7</v>
      </c>
      <c r="B8" s="23"/>
      <c r="C8" s="31"/>
      <c r="D8" s="32"/>
      <c r="E8" s="75"/>
      <c r="F8" s="75"/>
      <c r="G8" s="75"/>
      <c r="H8" s="10"/>
      <c r="I8" s="65"/>
      <c r="J8" s="10"/>
      <c r="K8" s="35"/>
      <c r="L8" s="35"/>
      <c r="M8" s="35"/>
      <c r="N8" s="75"/>
      <c r="O8" s="10"/>
      <c r="P8" s="17"/>
      <c r="Q8" s="59" t="str">
        <f t="shared" si="0"/>
        <v>　</v>
      </c>
      <c r="R8" s="17" t="str">
        <f t="shared" si="1"/>
        <v>　</v>
      </c>
      <c r="S8" s="49"/>
      <c r="U8" s="60"/>
      <c r="V8" s="61"/>
    </row>
    <row r="9" spans="1:23" ht="14.4" x14ac:dyDescent="0.2">
      <c r="A9" s="6">
        <v>8</v>
      </c>
      <c r="B9" s="23"/>
      <c r="C9" s="31"/>
      <c r="D9" s="32"/>
      <c r="E9" s="75"/>
      <c r="F9" s="75"/>
      <c r="G9" s="75"/>
      <c r="H9" s="10"/>
      <c r="I9" s="65"/>
      <c r="J9" s="10"/>
      <c r="K9" s="35"/>
      <c r="L9" s="35"/>
      <c r="M9" s="35"/>
      <c r="N9" s="75"/>
      <c r="O9" s="10"/>
      <c r="P9" s="17"/>
      <c r="Q9" s="59" t="str">
        <f t="shared" si="0"/>
        <v>　</v>
      </c>
      <c r="R9" s="17" t="str">
        <f t="shared" si="1"/>
        <v>　</v>
      </c>
      <c r="S9" s="49"/>
      <c r="U9" s="60"/>
      <c r="V9" s="61"/>
    </row>
    <row r="10" spans="1:23" ht="14.4" x14ac:dyDescent="0.2">
      <c r="A10" s="6">
        <v>9</v>
      </c>
      <c r="B10" s="23"/>
      <c r="C10" s="31"/>
      <c r="D10" s="32"/>
      <c r="E10" s="75"/>
      <c r="F10" s="75"/>
      <c r="G10" s="75"/>
      <c r="H10" s="10"/>
      <c r="I10" s="65"/>
      <c r="J10" s="10"/>
      <c r="K10" s="35"/>
      <c r="L10" s="35"/>
      <c r="M10" s="35"/>
      <c r="N10" s="75"/>
      <c r="O10" s="10"/>
      <c r="P10" s="17"/>
      <c r="Q10" s="59" t="str">
        <f t="shared" si="0"/>
        <v>　</v>
      </c>
      <c r="R10" s="17" t="str">
        <f t="shared" si="1"/>
        <v>　</v>
      </c>
      <c r="S10" s="49"/>
      <c r="U10" s="60"/>
      <c r="V10" s="61"/>
    </row>
    <row r="11" spans="1:23" x14ac:dyDescent="0.2">
      <c r="A11" s="6">
        <v>10</v>
      </c>
      <c r="B11" s="23"/>
      <c r="C11" s="31"/>
      <c r="D11" s="32"/>
      <c r="E11" s="75"/>
      <c r="F11" s="75"/>
      <c r="G11" s="75"/>
      <c r="H11" s="10"/>
      <c r="I11" s="65"/>
      <c r="J11" s="10"/>
      <c r="K11" s="35"/>
      <c r="L11" s="35"/>
      <c r="M11" s="35"/>
      <c r="N11" s="75"/>
      <c r="O11" s="10"/>
      <c r="P11" s="17"/>
      <c r="Q11" s="59" t="str">
        <f t="shared" si="0"/>
        <v>　</v>
      </c>
      <c r="R11" s="17" t="str">
        <f t="shared" si="1"/>
        <v>　</v>
      </c>
      <c r="S11" s="49"/>
    </row>
    <row r="12" spans="1:23" ht="13.5" customHeight="1" x14ac:dyDescent="0.2">
      <c r="A12" s="6">
        <v>11</v>
      </c>
      <c r="B12" s="23"/>
      <c r="C12" s="31"/>
      <c r="D12" s="32"/>
      <c r="E12" s="75"/>
      <c r="F12" s="75"/>
      <c r="G12" s="75"/>
      <c r="H12" s="10"/>
      <c r="I12" s="65"/>
      <c r="J12" s="10"/>
      <c r="K12" s="35"/>
      <c r="L12" s="35"/>
      <c r="M12" s="35"/>
      <c r="N12" s="75"/>
      <c r="O12" s="10"/>
      <c r="P12" s="17"/>
      <c r="Q12" s="59" t="str">
        <f t="shared" si="0"/>
        <v>　</v>
      </c>
      <c r="R12" s="17" t="str">
        <f t="shared" si="1"/>
        <v>　</v>
      </c>
      <c r="S12" s="49"/>
    </row>
    <row r="13" spans="1:23" x14ac:dyDescent="0.2">
      <c r="A13" s="6">
        <v>12</v>
      </c>
      <c r="B13" s="23"/>
      <c r="C13" s="31"/>
      <c r="D13" s="32"/>
      <c r="E13" s="75"/>
      <c r="F13" s="75"/>
      <c r="G13" s="75"/>
      <c r="H13" s="10"/>
      <c r="I13" s="65"/>
      <c r="J13" s="10"/>
      <c r="K13" s="35"/>
      <c r="L13" s="35"/>
      <c r="M13" s="35"/>
      <c r="N13" s="75"/>
      <c r="O13" s="10"/>
      <c r="P13" s="17"/>
      <c r="Q13" s="59" t="str">
        <f t="shared" si="0"/>
        <v>　</v>
      </c>
      <c r="R13" s="17" t="str">
        <f t="shared" si="1"/>
        <v>　</v>
      </c>
      <c r="S13" s="49"/>
      <c r="U13" s="77" t="s">
        <v>29</v>
      </c>
      <c r="V13" s="77"/>
    </row>
    <row r="14" spans="1:23" x14ac:dyDescent="0.2">
      <c r="A14" s="6">
        <v>13</v>
      </c>
      <c r="B14" s="23"/>
      <c r="C14" s="31"/>
      <c r="D14" s="32"/>
      <c r="E14" s="75"/>
      <c r="F14" s="75"/>
      <c r="G14" s="75"/>
      <c r="H14" s="10"/>
      <c r="I14" s="65"/>
      <c r="J14" s="10"/>
      <c r="K14" s="35"/>
      <c r="L14" s="35"/>
      <c r="M14" s="35"/>
      <c r="N14" s="75"/>
      <c r="O14" s="10"/>
      <c r="P14" s="17"/>
      <c r="Q14" s="59" t="str">
        <f t="shared" si="0"/>
        <v>　</v>
      </c>
      <c r="R14" s="17" t="str">
        <f t="shared" si="1"/>
        <v>　</v>
      </c>
      <c r="S14" s="49"/>
      <c r="U14" s="77"/>
      <c r="V14" s="77"/>
    </row>
    <row r="15" spans="1:23" x14ac:dyDescent="0.2">
      <c r="A15" s="6">
        <v>14</v>
      </c>
      <c r="B15" s="23"/>
      <c r="C15" s="31"/>
      <c r="D15" s="32"/>
      <c r="E15" s="75"/>
      <c r="F15" s="75"/>
      <c r="G15" s="75"/>
      <c r="H15" s="10"/>
      <c r="I15" s="65"/>
      <c r="J15" s="10"/>
      <c r="K15" s="35"/>
      <c r="L15" s="35"/>
      <c r="M15" s="35"/>
      <c r="N15" s="75"/>
      <c r="O15" s="10"/>
      <c r="P15" s="17"/>
      <c r="Q15" s="59" t="str">
        <f t="shared" si="0"/>
        <v>　</v>
      </c>
      <c r="R15" s="17" t="str">
        <f t="shared" si="1"/>
        <v>　</v>
      </c>
      <c r="S15" s="49"/>
      <c r="U15" s="77"/>
      <c r="V15" s="77"/>
    </row>
    <row r="16" spans="1:23" x14ac:dyDescent="0.2">
      <c r="A16" s="6">
        <v>15</v>
      </c>
      <c r="B16" s="23"/>
      <c r="C16" s="31"/>
      <c r="D16" s="32"/>
      <c r="E16" s="75"/>
      <c r="F16" s="75"/>
      <c r="G16" s="75"/>
      <c r="H16" s="10"/>
      <c r="I16" s="65"/>
      <c r="J16" s="10"/>
      <c r="K16" s="35"/>
      <c r="L16" s="35"/>
      <c r="M16" s="35"/>
      <c r="N16" s="75"/>
      <c r="O16" s="10"/>
      <c r="P16" s="17"/>
      <c r="Q16" s="59" t="str">
        <f t="shared" si="0"/>
        <v>　</v>
      </c>
      <c r="R16" s="17" t="str">
        <f t="shared" si="1"/>
        <v>　</v>
      </c>
      <c r="S16" s="49"/>
      <c r="U16" s="77"/>
      <c r="V16" s="77"/>
    </row>
    <row r="17" spans="1:29" x14ac:dyDescent="0.2">
      <c r="A17" s="6">
        <v>16</v>
      </c>
      <c r="B17" s="23"/>
      <c r="C17" s="31"/>
      <c r="D17" s="32"/>
      <c r="E17" s="75"/>
      <c r="F17" s="75"/>
      <c r="G17" s="75"/>
      <c r="H17" s="10"/>
      <c r="I17" s="65"/>
      <c r="J17" s="10"/>
      <c r="K17" s="35"/>
      <c r="L17" s="35"/>
      <c r="M17" s="35"/>
      <c r="N17" s="75"/>
      <c r="O17" s="10"/>
      <c r="P17" s="17"/>
      <c r="Q17" s="59" t="str">
        <f t="shared" si="0"/>
        <v>　</v>
      </c>
      <c r="R17" s="17" t="str">
        <f t="shared" si="1"/>
        <v>　</v>
      </c>
      <c r="S17" s="49"/>
      <c r="U17" s="77"/>
      <c r="V17" s="77"/>
    </row>
    <row r="18" spans="1:29" x14ac:dyDescent="0.2">
      <c r="A18" s="6">
        <v>17</v>
      </c>
      <c r="B18" s="23"/>
      <c r="C18" s="31"/>
      <c r="D18" s="32"/>
      <c r="E18" s="75"/>
      <c r="F18" s="75"/>
      <c r="G18" s="75"/>
      <c r="H18" s="10"/>
      <c r="I18" s="65"/>
      <c r="J18" s="10"/>
      <c r="K18" s="35"/>
      <c r="L18" s="35"/>
      <c r="M18" s="35"/>
      <c r="N18" s="75"/>
      <c r="O18" s="10"/>
      <c r="P18" s="17"/>
      <c r="Q18" s="59" t="str">
        <f t="shared" si="0"/>
        <v>　</v>
      </c>
      <c r="R18" s="17" t="str">
        <f t="shared" si="1"/>
        <v>　</v>
      </c>
      <c r="S18" s="49"/>
      <c r="Y18"/>
      <c r="Z18"/>
      <c r="AA18"/>
      <c r="AB18"/>
      <c r="AC18"/>
    </row>
    <row r="19" spans="1:29" ht="13.5" customHeight="1" x14ac:dyDescent="0.2">
      <c r="A19" s="6">
        <v>18</v>
      </c>
      <c r="B19" s="23"/>
      <c r="C19" s="31"/>
      <c r="D19" s="32"/>
      <c r="E19" s="75"/>
      <c r="F19" s="75"/>
      <c r="G19" s="75"/>
      <c r="H19" s="10"/>
      <c r="I19" s="65"/>
      <c r="J19" s="10"/>
      <c r="K19" s="35"/>
      <c r="L19" s="35"/>
      <c r="M19" s="35"/>
      <c r="N19" s="75"/>
      <c r="O19" s="10"/>
      <c r="P19" s="17"/>
      <c r="Q19" s="59" t="str">
        <f t="shared" si="0"/>
        <v>　</v>
      </c>
      <c r="R19" s="17" t="str">
        <f t="shared" si="1"/>
        <v>　</v>
      </c>
      <c r="S19" s="49"/>
      <c r="U19" s="78" t="s">
        <v>30</v>
      </c>
      <c r="V19" s="78"/>
      <c r="W19" s="78"/>
      <c r="X19" s="78"/>
      <c r="Y19"/>
      <c r="Z19"/>
      <c r="AA19"/>
      <c r="AB19"/>
      <c r="AC19"/>
    </row>
    <row r="20" spans="1:29" ht="13.5" customHeight="1" x14ac:dyDescent="0.2">
      <c r="A20" s="6">
        <v>19</v>
      </c>
      <c r="B20" s="23"/>
      <c r="C20" s="31"/>
      <c r="D20" s="32"/>
      <c r="E20" s="75"/>
      <c r="F20" s="75"/>
      <c r="G20" s="75"/>
      <c r="H20" s="10"/>
      <c r="I20" s="65"/>
      <c r="J20" s="10"/>
      <c r="K20" s="35"/>
      <c r="L20" s="35"/>
      <c r="M20" s="35"/>
      <c r="N20" s="75"/>
      <c r="O20" s="10"/>
      <c r="P20" s="17"/>
      <c r="Q20" s="59" t="str">
        <f t="shared" si="0"/>
        <v>　</v>
      </c>
      <c r="R20" s="17" t="str">
        <f t="shared" si="1"/>
        <v>　</v>
      </c>
      <c r="S20" s="49"/>
      <c r="U20" s="78"/>
      <c r="V20" s="78"/>
      <c r="W20" s="78"/>
      <c r="X20" s="78"/>
      <c r="Y20"/>
      <c r="Z20"/>
      <c r="AC20"/>
    </row>
    <row r="21" spans="1:29" x14ac:dyDescent="0.2">
      <c r="A21" s="6">
        <v>20</v>
      </c>
      <c r="B21" s="23"/>
      <c r="C21" s="31"/>
      <c r="D21" s="32"/>
      <c r="E21" s="75"/>
      <c r="F21" s="75"/>
      <c r="G21" s="75"/>
      <c r="H21" s="10"/>
      <c r="I21" s="65"/>
      <c r="J21" s="10"/>
      <c r="K21" s="35"/>
      <c r="L21" s="35"/>
      <c r="M21" s="35"/>
      <c r="N21" s="75"/>
      <c r="O21" s="10"/>
      <c r="P21" s="17"/>
      <c r="Q21" s="59" t="str">
        <f t="shared" si="0"/>
        <v>　</v>
      </c>
      <c r="R21" s="17" t="str">
        <f t="shared" si="1"/>
        <v>　</v>
      </c>
      <c r="S21" s="49"/>
      <c r="U21" s="19" t="s">
        <v>31</v>
      </c>
      <c r="V21" s="40"/>
      <c r="W21" s="19"/>
      <c r="X21" s="19"/>
      <c r="Y21"/>
      <c r="Z21"/>
      <c r="AC21"/>
    </row>
    <row r="22" spans="1:29" x14ac:dyDescent="0.2">
      <c r="A22" s="6">
        <v>21</v>
      </c>
      <c r="B22" s="23"/>
      <c r="C22" s="31"/>
      <c r="D22" s="32"/>
      <c r="E22" s="75"/>
      <c r="F22" s="75"/>
      <c r="G22" s="75"/>
      <c r="H22" s="10"/>
      <c r="I22" s="65"/>
      <c r="J22" s="10"/>
      <c r="K22" s="35"/>
      <c r="L22" s="35"/>
      <c r="M22" s="35"/>
      <c r="N22" s="75"/>
      <c r="O22" s="10"/>
      <c r="P22" s="17"/>
      <c r="Q22" s="59" t="str">
        <f t="shared" si="0"/>
        <v>　</v>
      </c>
      <c r="R22" s="17" t="str">
        <f t="shared" si="1"/>
        <v>　</v>
      </c>
      <c r="S22" s="49"/>
      <c r="U22" s="19" t="s">
        <v>32</v>
      </c>
      <c r="V22" s="40"/>
      <c r="W22" s="19"/>
      <c r="X22" s="19"/>
      <c r="Y22"/>
      <c r="Z22"/>
      <c r="AC22"/>
    </row>
    <row r="23" spans="1:29" x14ac:dyDescent="0.2">
      <c r="A23" s="6">
        <v>22</v>
      </c>
      <c r="B23" s="23"/>
      <c r="C23" s="31"/>
      <c r="D23" s="32"/>
      <c r="E23" s="75"/>
      <c r="F23" s="75"/>
      <c r="G23" s="75"/>
      <c r="H23" s="10"/>
      <c r="I23" s="65"/>
      <c r="J23" s="10"/>
      <c r="K23" s="35"/>
      <c r="L23" s="35"/>
      <c r="M23" s="35"/>
      <c r="N23" s="75"/>
      <c r="O23" s="10"/>
      <c r="P23" s="17"/>
      <c r="Q23" s="59" t="str">
        <f t="shared" si="0"/>
        <v>　</v>
      </c>
      <c r="R23" s="17" t="str">
        <f t="shared" si="1"/>
        <v>　</v>
      </c>
      <c r="S23" s="49"/>
      <c r="U23" s="19" t="s">
        <v>33</v>
      </c>
      <c r="V23" s="40"/>
      <c r="W23" s="19"/>
      <c r="X23" s="19"/>
      <c r="Y23"/>
      <c r="Z23"/>
      <c r="AC23"/>
    </row>
    <row r="24" spans="1:29" x14ac:dyDescent="0.2">
      <c r="A24" s="6">
        <v>23</v>
      </c>
      <c r="B24" s="23"/>
      <c r="C24" s="31"/>
      <c r="D24" s="32"/>
      <c r="E24" s="75"/>
      <c r="F24" s="75"/>
      <c r="G24" s="75"/>
      <c r="H24" s="10"/>
      <c r="I24" s="65"/>
      <c r="J24" s="10"/>
      <c r="K24" s="35"/>
      <c r="L24" s="35"/>
      <c r="M24" s="35"/>
      <c r="N24" s="75"/>
      <c r="O24" s="10"/>
      <c r="P24" s="17"/>
      <c r="Q24" s="59" t="str">
        <f t="shared" si="0"/>
        <v>　</v>
      </c>
      <c r="R24" s="17" t="str">
        <f t="shared" si="1"/>
        <v>　</v>
      </c>
      <c r="S24" s="49"/>
      <c r="U24" s="19" t="s">
        <v>34</v>
      </c>
      <c r="V24" s="40"/>
      <c r="W24" s="19"/>
      <c r="X24" s="19"/>
    </row>
    <row r="25" spans="1:29" x14ac:dyDescent="0.2">
      <c r="A25" s="6">
        <v>24</v>
      </c>
      <c r="B25" s="23"/>
      <c r="C25" s="31"/>
      <c r="D25" s="32"/>
      <c r="E25" s="75"/>
      <c r="F25" s="75"/>
      <c r="G25" s="75"/>
      <c r="H25" s="10"/>
      <c r="I25" s="65"/>
      <c r="J25" s="10"/>
      <c r="K25" s="35"/>
      <c r="L25" s="35"/>
      <c r="M25" s="35"/>
      <c r="N25" s="75"/>
      <c r="O25" s="10"/>
      <c r="P25" s="17"/>
      <c r="Q25" s="59" t="str">
        <f t="shared" si="0"/>
        <v>　</v>
      </c>
      <c r="R25" s="17" t="str">
        <f t="shared" si="1"/>
        <v>　</v>
      </c>
      <c r="S25" s="49"/>
      <c r="U25" s="19" t="s">
        <v>35</v>
      </c>
      <c r="V25" s="40"/>
      <c r="W25" s="19"/>
      <c r="X25" s="19"/>
    </row>
    <row r="26" spans="1:29" x14ac:dyDescent="0.2">
      <c r="A26" s="6">
        <v>25</v>
      </c>
      <c r="B26" s="23"/>
      <c r="C26" s="31"/>
      <c r="D26" s="32"/>
      <c r="E26" s="75"/>
      <c r="F26" s="75"/>
      <c r="G26" s="75"/>
      <c r="H26" s="10"/>
      <c r="I26" s="65"/>
      <c r="J26" s="10"/>
      <c r="K26" s="35"/>
      <c r="L26" s="35"/>
      <c r="M26" s="35"/>
      <c r="N26" s="75"/>
      <c r="O26" s="10"/>
      <c r="P26" s="17"/>
      <c r="Q26" s="59" t="str">
        <f t="shared" si="0"/>
        <v>　</v>
      </c>
      <c r="R26" s="17" t="str">
        <f t="shared" si="1"/>
        <v>　</v>
      </c>
      <c r="S26" s="49"/>
      <c r="U26" s="19" t="s">
        <v>61</v>
      </c>
      <c r="V26" s="40"/>
      <c r="W26" s="19"/>
      <c r="X26" s="19"/>
    </row>
    <row r="27" spans="1:29" ht="13.5" customHeight="1" x14ac:dyDescent="0.2">
      <c r="A27" s="6">
        <v>26</v>
      </c>
      <c r="B27" s="23"/>
      <c r="C27" s="31"/>
      <c r="D27" s="32"/>
      <c r="E27" s="75"/>
      <c r="F27" s="75"/>
      <c r="G27" s="75"/>
      <c r="H27" s="10"/>
      <c r="I27" s="65"/>
      <c r="J27" s="10"/>
      <c r="K27" s="35"/>
      <c r="L27" s="35"/>
      <c r="M27" s="35"/>
      <c r="N27" s="75"/>
      <c r="O27" s="10"/>
      <c r="P27" s="17"/>
      <c r="Q27" s="59" t="str">
        <f t="shared" si="0"/>
        <v>　</v>
      </c>
      <c r="R27" s="17" t="str">
        <f t="shared" si="1"/>
        <v>　</v>
      </c>
      <c r="S27" s="49"/>
      <c r="U27" s="19" t="s">
        <v>60</v>
      </c>
      <c r="V27" s="40"/>
      <c r="W27" s="19"/>
      <c r="X27" s="19"/>
      <c r="Y27" s="36"/>
      <c r="Z27" s="36"/>
      <c r="AA27" s="36"/>
      <c r="AB27" s="36"/>
      <c r="AC27" s="36"/>
    </row>
    <row r="28" spans="1:29" ht="13.5" customHeight="1" x14ac:dyDescent="0.2">
      <c r="A28" s="6">
        <v>27</v>
      </c>
      <c r="B28" s="23"/>
      <c r="C28" s="31"/>
      <c r="D28" s="32"/>
      <c r="E28" s="75"/>
      <c r="F28" s="75"/>
      <c r="G28" s="75"/>
      <c r="H28" s="10"/>
      <c r="I28" s="65"/>
      <c r="J28" s="10"/>
      <c r="K28" s="35"/>
      <c r="L28" s="35"/>
      <c r="M28" s="35"/>
      <c r="N28" s="75"/>
      <c r="O28" s="10"/>
      <c r="P28" s="17"/>
      <c r="Q28" s="59" t="str">
        <f t="shared" si="0"/>
        <v>　</v>
      </c>
      <c r="R28" s="17" t="str">
        <f t="shared" si="1"/>
        <v>　</v>
      </c>
      <c r="S28" s="49"/>
      <c r="U28" s="19" t="s">
        <v>36</v>
      </c>
      <c r="V28" s="40"/>
      <c r="W28" s="19"/>
      <c r="X28" s="19"/>
      <c r="Y28" s="36"/>
      <c r="Z28" s="36"/>
      <c r="AA28" s="36"/>
      <c r="AB28" s="36"/>
      <c r="AC28" s="36"/>
    </row>
    <row r="29" spans="1:29" x14ac:dyDescent="0.2">
      <c r="A29" s="6">
        <v>28</v>
      </c>
      <c r="B29" s="23"/>
      <c r="C29" s="31"/>
      <c r="D29" s="32"/>
      <c r="E29" s="75"/>
      <c r="F29" s="75"/>
      <c r="G29" s="75"/>
      <c r="H29" s="10"/>
      <c r="I29" s="65"/>
      <c r="J29" s="10"/>
      <c r="K29" s="35"/>
      <c r="L29" s="35"/>
      <c r="M29" s="35"/>
      <c r="N29" s="75"/>
      <c r="O29" s="10"/>
      <c r="P29" s="17"/>
      <c r="Q29" s="59" t="str">
        <f t="shared" si="0"/>
        <v>　</v>
      </c>
      <c r="R29" s="17" t="str">
        <f t="shared" si="1"/>
        <v>　</v>
      </c>
      <c r="S29" s="49"/>
      <c r="U29" s="19"/>
      <c r="V29" s="40"/>
      <c r="W29" s="19"/>
      <c r="X29" s="19"/>
    </row>
    <row r="30" spans="1:29" x14ac:dyDescent="0.2">
      <c r="A30" s="6">
        <v>29</v>
      </c>
      <c r="B30" s="24"/>
      <c r="C30" s="33"/>
      <c r="D30" s="32"/>
      <c r="E30" s="75"/>
      <c r="F30" s="75"/>
      <c r="G30" s="75"/>
      <c r="H30" s="10"/>
      <c r="I30" s="65"/>
      <c r="J30" s="10"/>
      <c r="K30" s="35"/>
      <c r="L30" s="35"/>
      <c r="M30" s="35"/>
      <c r="N30" s="75"/>
      <c r="O30" s="10"/>
      <c r="P30" s="17"/>
      <c r="Q30" s="59" t="str">
        <f t="shared" si="0"/>
        <v>　</v>
      </c>
      <c r="R30" s="17" t="str">
        <f t="shared" si="1"/>
        <v>　</v>
      </c>
      <c r="S30" s="49"/>
    </row>
    <row r="31" spans="1:29" x14ac:dyDescent="0.2">
      <c r="A31" s="6">
        <v>30</v>
      </c>
      <c r="B31" s="24"/>
      <c r="C31" s="33"/>
      <c r="D31" s="32"/>
      <c r="E31" s="75"/>
      <c r="F31" s="75"/>
      <c r="G31" s="75"/>
      <c r="H31" s="10"/>
      <c r="I31" s="65"/>
      <c r="J31" s="10"/>
      <c r="K31" s="35"/>
      <c r="L31" s="35"/>
      <c r="M31" s="35"/>
      <c r="N31" s="75"/>
      <c r="O31" s="10"/>
      <c r="P31" s="17"/>
      <c r="Q31" s="59" t="str">
        <f t="shared" si="0"/>
        <v>　</v>
      </c>
      <c r="R31" s="17" t="str">
        <f t="shared" si="1"/>
        <v>　</v>
      </c>
      <c r="S31" s="49"/>
    </row>
    <row r="32" spans="1:29" x14ac:dyDescent="0.2">
      <c r="A32" s="6">
        <v>31</v>
      </c>
      <c r="B32" s="24"/>
      <c r="C32" s="33"/>
      <c r="D32" s="32"/>
      <c r="E32" s="75"/>
      <c r="F32" s="75"/>
      <c r="G32" s="75"/>
      <c r="H32" s="10"/>
      <c r="I32" s="65"/>
      <c r="J32" s="10"/>
      <c r="K32" s="35"/>
      <c r="L32" s="35"/>
      <c r="M32" s="35"/>
      <c r="N32" s="75"/>
      <c r="O32" s="10"/>
      <c r="P32" s="17"/>
      <c r="Q32" s="59" t="str">
        <f t="shared" si="0"/>
        <v>　</v>
      </c>
      <c r="R32" s="17" t="str">
        <f t="shared" si="1"/>
        <v>　</v>
      </c>
      <c r="S32" s="49"/>
    </row>
    <row r="33" spans="1:19" x14ac:dyDescent="0.2">
      <c r="A33" s="6">
        <v>32</v>
      </c>
      <c r="B33" s="24"/>
      <c r="C33" s="33"/>
      <c r="D33" s="32"/>
      <c r="E33" s="75"/>
      <c r="F33" s="75"/>
      <c r="G33" s="75"/>
      <c r="H33" s="10"/>
      <c r="I33" s="65"/>
      <c r="J33" s="10"/>
      <c r="K33" s="35"/>
      <c r="L33" s="35"/>
      <c r="M33" s="35"/>
      <c r="N33" s="75"/>
      <c r="O33" s="10"/>
      <c r="P33" s="17"/>
      <c r="Q33" s="59" t="str">
        <f t="shared" si="0"/>
        <v>　</v>
      </c>
      <c r="R33" s="17" t="str">
        <f t="shared" si="1"/>
        <v>　</v>
      </c>
      <c r="S33" s="49"/>
    </row>
    <row r="34" spans="1:19" x14ac:dyDescent="0.2">
      <c r="A34" s="6">
        <v>33</v>
      </c>
      <c r="B34" s="24"/>
      <c r="C34" s="33"/>
      <c r="D34" s="32"/>
      <c r="E34" s="75"/>
      <c r="F34" s="75"/>
      <c r="G34" s="75"/>
      <c r="H34" s="10"/>
      <c r="I34" s="65"/>
      <c r="J34" s="10"/>
      <c r="K34" s="35"/>
      <c r="L34" s="35"/>
      <c r="M34" s="35"/>
      <c r="N34" s="75"/>
      <c r="O34" s="10"/>
      <c r="P34" s="17"/>
      <c r="Q34" s="59" t="str">
        <f t="shared" si="0"/>
        <v>　</v>
      </c>
      <c r="R34" s="17" t="str">
        <f t="shared" si="1"/>
        <v>　</v>
      </c>
      <c r="S34" s="49"/>
    </row>
    <row r="35" spans="1:19" x14ac:dyDescent="0.2">
      <c r="A35" s="6">
        <v>34</v>
      </c>
      <c r="B35" s="24"/>
      <c r="C35" s="33"/>
      <c r="D35" s="32"/>
      <c r="E35" s="75"/>
      <c r="F35" s="75"/>
      <c r="G35" s="75"/>
      <c r="H35" s="10"/>
      <c r="I35" s="65"/>
      <c r="J35" s="10"/>
      <c r="K35" s="35"/>
      <c r="L35" s="35"/>
      <c r="M35" s="35"/>
      <c r="N35" s="75"/>
      <c r="O35" s="10"/>
      <c r="P35" s="17"/>
      <c r="Q35" s="59" t="str">
        <f t="shared" si="0"/>
        <v>　</v>
      </c>
      <c r="R35" s="17" t="str">
        <f t="shared" si="1"/>
        <v>　</v>
      </c>
      <c r="S35" s="49"/>
    </row>
    <row r="36" spans="1:19" x14ac:dyDescent="0.2">
      <c r="A36" s="6">
        <v>35</v>
      </c>
      <c r="B36" s="24"/>
      <c r="C36" s="33"/>
      <c r="D36" s="32"/>
      <c r="E36" s="75"/>
      <c r="F36" s="75"/>
      <c r="G36" s="75"/>
      <c r="H36" s="10"/>
      <c r="I36" s="65"/>
      <c r="J36" s="10"/>
      <c r="K36" s="35"/>
      <c r="L36" s="35"/>
      <c r="M36" s="35"/>
      <c r="N36" s="75"/>
      <c r="O36" s="10"/>
      <c r="P36" s="17"/>
      <c r="Q36" s="59" t="str">
        <f t="shared" si="0"/>
        <v>　</v>
      </c>
      <c r="R36" s="17" t="str">
        <f t="shared" si="1"/>
        <v>　</v>
      </c>
      <c r="S36" s="49"/>
    </row>
    <row r="37" spans="1:19" x14ac:dyDescent="0.2">
      <c r="A37" s="7">
        <v>36</v>
      </c>
      <c r="B37" s="24"/>
      <c r="C37" s="33"/>
      <c r="D37" s="32"/>
      <c r="E37" s="75"/>
      <c r="F37" s="75"/>
      <c r="G37" s="75"/>
      <c r="H37" s="10"/>
      <c r="I37" s="65"/>
      <c r="J37" s="10"/>
      <c r="K37" s="35"/>
      <c r="L37" s="35"/>
      <c r="M37" s="35"/>
      <c r="N37" s="75"/>
      <c r="O37" s="10"/>
      <c r="P37" s="17"/>
      <c r="Q37" s="59" t="str">
        <f t="shared" si="0"/>
        <v>　</v>
      </c>
      <c r="R37" s="17" t="str">
        <f t="shared" si="1"/>
        <v>　</v>
      </c>
      <c r="S37" s="49"/>
    </row>
    <row r="38" spans="1:19" x14ac:dyDescent="0.2">
      <c r="A38" s="6">
        <v>37</v>
      </c>
      <c r="B38" s="24"/>
      <c r="C38" s="33"/>
      <c r="D38" s="32"/>
      <c r="E38" s="75"/>
      <c r="F38" s="75"/>
      <c r="G38" s="75"/>
      <c r="H38" s="10"/>
      <c r="I38" s="65"/>
      <c r="J38" s="10"/>
      <c r="K38" s="35"/>
      <c r="L38" s="35"/>
      <c r="M38" s="35"/>
      <c r="N38" s="75"/>
      <c r="O38" s="10"/>
      <c r="P38" s="17"/>
      <c r="Q38" s="59" t="str">
        <f t="shared" si="0"/>
        <v>　</v>
      </c>
      <c r="R38" s="17" t="str">
        <f t="shared" si="1"/>
        <v>　</v>
      </c>
      <c r="S38" s="49"/>
    </row>
    <row r="39" spans="1:19" x14ac:dyDescent="0.2">
      <c r="A39" s="6">
        <v>38</v>
      </c>
      <c r="B39" s="24"/>
      <c r="C39" s="33"/>
      <c r="D39" s="32"/>
      <c r="E39" s="75"/>
      <c r="F39" s="75"/>
      <c r="G39" s="75"/>
      <c r="H39" s="10"/>
      <c r="I39" s="65"/>
      <c r="J39" s="10"/>
      <c r="K39" s="35"/>
      <c r="L39" s="35"/>
      <c r="M39" s="35"/>
      <c r="N39" s="75"/>
      <c r="O39" s="10"/>
      <c r="P39" s="17"/>
      <c r="Q39" s="59" t="str">
        <f t="shared" si="0"/>
        <v>　</v>
      </c>
      <c r="R39" s="17" t="str">
        <f t="shared" si="1"/>
        <v>　</v>
      </c>
      <c r="S39" s="49"/>
    </row>
    <row r="40" spans="1:19" x14ac:dyDescent="0.2">
      <c r="A40" s="6">
        <v>39</v>
      </c>
      <c r="B40" s="24"/>
      <c r="C40" s="33"/>
      <c r="D40" s="32"/>
      <c r="E40" s="75"/>
      <c r="F40" s="75"/>
      <c r="G40" s="75"/>
      <c r="H40" s="10"/>
      <c r="I40" s="65"/>
      <c r="J40" s="10"/>
      <c r="K40" s="35"/>
      <c r="L40" s="35"/>
      <c r="M40" s="35"/>
      <c r="N40" s="75"/>
      <c r="O40" s="10"/>
      <c r="P40" s="17"/>
      <c r="Q40" s="59" t="str">
        <f t="shared" si="0"/>
        <v>　</v>
      </c>
      <c r="R40" s="17" t="str">
        <f t="shared" si="1"/>
        <v>　</v>
      </c>
      <c r="S40" s="49"/>
    </row>
    <row r="41" spans="1:19" x14ac:dyDescent="0.2">
      <c r="A41" s="6">
        <v>40</v>
      </c>
      <c r="B41" s="24"/>
      <c r="C41" s="33"/>
      <c r="D41" s="32"/>
      <c r="E41" s="75"/>
      <c r="F41" s="75"/>
      <c r="G41" s="75"/>
      <c r="H41" s="10"/>
      <c r="I41" s="65"/>
      <c r="J41" s="10"/>
      <c r="K41" s="35"/>
      <c r="L41" s="35"/>
      <c r="M41" s="35"/>
      <c r="N41" s="75"/>
      <c r="O41" s="10"/>
      <c r="P41" s="17"/>
      <c r="Q41" s="59" t="str">
        <f t="shared" si="0"/>
        <v>　</v>
      </c>
      <c r="R41" s="17" t="str">
        <f t="shared" si="1"/>
        <v>　</v>
      </c>
      <c r="S41" s="49"/>
    </row>
    <row r="42" spans="1:19" x14ac:dyDescent="0.2">
      <c r="A42" s="6">
        <v>41</v>
      </c>
      <c r="B42" s="24"/>
      <c r="C42" s="33"/>
      <c r="D42" s="32"/>
      <c r="E42" s="75"/>
      <c r="F42" s="75"/>
      <c r="G42" s="75"/>
      <c r="H42" s="10"/>
      <c r="I42" s="66"/>
      <c r="J42" s="11"/>
      <c r="K42" s="35"/>
      <c r="L42" s="35"/>
      <c r="M42" s="35"/>
      <c r="N42" s="75"/>
      <c r="O42" s="11"/>
      <c r="P42" s="17"/>
      <c r="Q42" s="59" t="str">
        <f t="shared" si="0"/>
        <v>　</v>
      </c>
      <c r="R42" s="17" t="str">
        <f t="shared" si="1"/>
        <v>　</v>
      </c>
      <c r="S42" s="49"/>
    </row>
    <row r="43" spans="1:19" x14ac:dyDescent="0.2">
      <c r="A43" s="6">
        <v>42</v>
      </c>
      <c r="B43" s="24"/>
      <c r="C43" s="33"/>
      <c r="D43" s="32"/>
      <c r="E43" s="75"/>
      <c r="F43" s="75"/>
      <c r="G43" s="75"/>
      <c r="H43" s="10"/>
      <c r="I43" s="66"/>
      <c r="J43" s="11"/>
      <c r="K43" s="35"/>
      <c r="L43" s="35"/>
      <c r="M43" s="35"/>
      <c r="N43" s="75"/>
      <c r="O43" s="11"/>
      <c r="P43" s="17"/>
      <c r="Q43" s="59" t="str">
        <f t="shared" si="0"/>
        <v>　</v>
      </c>
      <c r="R43" s="17" t="str">
        <f t="shared" si="1"/>
        <v>　</v>
      </c>
      <c r="S43" s="49"/>
    </row>
    <row r="44" spans="1:19" x14ac:dyDescent="0.2">
      <c r="A44" s="6">
        <v>43</v>
      </c>
      <c r="B44" s="24"/>
      <c r="C44" s="33"/>
      <c r="D44" s="32"/>
      <c r="E44" s="75"/>
      <c r="F44" s="75"/>
      <c r="G44" s="75"/>
      <c r="H44" s="10"/>
      <c r="I44" s="66"/>
      <c r="J44" s="11"/>
      <c r="K44" s="35"/>
      <c r="L44" s="35"/>
      <c r="M44" s="35"/>
      <c r="N44" s="75"/>
      <c r="O44" s="11"/>
      <c r="P44" s="17"/>
      <c r="Q44" s="59" t="str">
        <f t="shared" si="0"/>
        <v>　</v>
      </c>
      <c r="R44" s="17" t="str">
        <f t="shared" si="1"/>
        <v>　</v>
      </c>
      <c r="S44" s="49"/>
    </row>
    <row r="45" spans="1:19" x14ac:dyDescent="0.2">
      <c r="A45" s="6">
        <v>44</v>
      </c>
      <c r="B45" s="24"/>
      <c r="C45" s="33"/>
      <c r="D45" s="32"/>
      <c r="E45" s="75"/>
      <c r="F45" s="75"/>
      <c r="G45" s="75"/>
      <c r="H45" s="10"/>
      <c r="I45" s="66"/>
      <c r="J45" s="11"/>
      <c r="K45" s="35"/>
      <c r="L45" s="35"/>
      <c r="M45" s="35"/>
      <c r="N45" s="75"/>
      <c r="O45" s="11"/>
      <c r="P45" s="17"/>
      <c r="Q45" s="59" t="str">
        <f t="shared" si="0"/>
        <v>　</v>
      </c>
      <c r="R45" s="17" t="str">
        <f t="shared" si="1"/>
        <v>　</v>
      </c>
      <c r="S45" s="49"/>
    </row>
    <row r="46" spans="1:19" x14ac:dyDescent="0.2">
      <c r="A46" s="6">
        <v>45</v>
      </c>
      <c r="B46" s="24"/>
      <c r="C46" s="33"/>
      <c r="D46" s="32"/>
      <c r="E46" s="75"/>
      <c r="F46" s="75"/>
      <c r="G46" s="75"/>
      <c r="H46" s="10"/>
      <c r="I46" s="66"/>
      <c r="J46" s="11"/>
      <c r="K46" s="35"/>
      <c r="L46" s="35"/>
      <c r="M46" s="35"/>
      <c r="N46" s="75"/>
      <c r="O46" s="11"/>
      <c r="P46" s="17"/>
      <c r="Q46" s="59" t="str">
        <f t="shared" si="0"/>
        <v>　</v>
      </c>
      <c r="R46" s="17" t="str">
        <f t="shared" si="1"/>
        <v>　</v>
      </c>
      <c r="S46" s="49"/>
    </row>
    <row r="47" spans="1:19" x14ac:dyDescent="0.2">
      <c r="A47" s="6">
        <v>46</v>
      </c>
      <c r="B47" s="24"/>
      <c r="C47" s="33"/>
      <c r="D47" s="32"/>
      <c r="E47" s="75"/>
      <c r="F47" s="75"/>
      <c r="G47" s="75"/>
      <c r="H47" s="10"/>
      <c r="I47" s="66"/>
      <c r="J47" s="11"/>
      <c r="K47" s="35"/>
      <c r="L47" s="35"/>
      <c r="M47" s="35"/>
      <c r="N47" s="75"/>
      <c r="O47" s="11"/>
      <c r="P47" s="17"/>
      <c r="Q47" s="59" t="str">
        <f t="shared" si="0"/>
        <v>　</v>
      </c>
      <c r="R47" s="17" t="str">
        <f t="shared" si="1"/>
        <v>　</v>
      </c>
      <c r="S47" s="49"/>
    </row>
    <row r="48" spans="1:19" x14ac:dyDescent="0.2">
      <c r="A48" s="6">
        <v>47</v>
      </c>
      <c r="B48" s="24"/>
      <c r="C48" s="33"/>
      <c r="D48" s="32"/>
      <c r="E48" s="75"/>
      <c r="F48" s="75"/>
      <c r="G48" s="75"/>
      <c r="H48" s="10"/>
      <c r="I48" s="66"/>
      <c r="J48" s="11"/>
      <c r="K48" s="35"/>
      <c r="L48" s="35"/>
      <c r="M48" s="35"/>
      <c r="N48" s="75"/>
      <c r="O48" s="11"/>
      <c r="P48" s="17"/>
      <c r="Q48" s="59" t="str">
        <f t="shared" si="0"/>
        <v>　</v>
      </c>
      <c r="R48" s="17" t="str">
        <f t="shared" si="1"/>
        <v>　</v>
      </c>
      <c r="S48" s="49"/>
    </row>
    <row r="49" spans="1:19" x14ac:dyDescent="0.2">
      <c r="A49" s="6">
        <v>48</v>
      </c>
      <c r="B49" s="24"/>
      <c r="C49" s="33"/>
      <c r="D49" s="32"/>
      <c r="E49" s="75"/>
      <c r="F49" s="75"/>
      <c r="G49" s="75"/>
      <c r="H49" s="10"/>
      <c r="I49" s="66"/>
      <c r="J49" s="11"/>
      <c r="K49" s="35"/>
      <c r="L49" s="35"/>
      <c r="M49" s="35"/>
      <c r="N49" s="75"/>
      <c r="O49" s="11"/>
      <c r="P49" s="17"/>
      <c r="Q49" s="59" t="str">
        <f t="shared" si="0"/>
        <v>　</v>
      </c>
      <c r="R49" s="17" t="str">
        <f t="shared" si="1"/>
        <v>　</v>
      </c>
      <c r="S49" s="49"/>
    </row>
    <row r="50" spans="1:19" x14ac:dyDescent="0.2">
      <c r="A50" s="6">
        <v>49</v>
      </c>
      <c r="B50" s="24"/>
      <c r="C50" s="33"/>
      <c r="D50" s="32"/>
      <c r="E50" s="75"/>
      <c r="F50" s="75"/>
      <c r="G50" s="75"/>
      <c r="H50" s="10"/>
      <c r="I50" s="66"/>
      <c r="J50" s="11"/>
      <c r="K50" s="35"/>
      <c r="L50" s="35"/>
      <c r="M50" s="35"/>
      <c r="N50" s="75"/>
      <c r="O50" s="11"/>
      <c r="P50" s="17"/>
      <c r="Q50" s="59" t="str">
        <f t="shared" si="0"/>
        <v>　</v>
      </c>
      <c r="R50" s="17" t="str">
        <f t="shared" si="1"/>
        <v>　</v>
      </c>
      <c r="S50" s="49"/>
    </row>
    <row r="51" spans="1:19" x14ac:dyDescent="0.2">
      <c r="A51" s="8">
        <v>50</v>
      </c>
      <c r="B51" s="24"/>
      <c r="C51" s="33"/>
      <c r="D51" s="32"/>
      <c r="E51" s="75"/>
      <c r="F51" s="75"/>
      <c r="G51" s="75"/>
      <c r="H51" s="10"/>
      <c r="I51" s="66"/>
      <c r="J51" s="11"/>
      <c r="K51" s="35"/>
      <c r="L51" s="35"/>
      <c r="M51" s="35"/>
      <c r="N51" s="75"/>
      <c r="O51" s="11"/>
      <c r="P51" s="17"/>
      <c r="Q51" s="59" t="str">
        <f t="shared" si="0"/>
        <v>　</v>
      </c>
      <c r="R51" s="17" t="str">
        <f t="shared" si="1"/>
        <v>　</v>
      </c>
      <c r="S51" s="49"/>
    </row>
    <row r="52" spans="1:19" x14ac:dyDescent="0.2">
      <c r="A52" s="8">
        <v>51</v>
      </c>
      <c r="B52" s="24"/>
      <c r="C52" s="33"/>
      <c r="D52" s="32"/>
      <c r="E52" s="75"/>
      <c r="F52" s="75"/>
      <c r="G52" s="75"/>
      <c r="H52" s="10"/>
      <c r="I52" s="66"/>
      <c r="J52" s="11"/>
      <c r="K52" s="35"/>
      <c r="L52" s="35"/>
      <c r="M52" s="35"/>
      <c r="N52" s="75"/>
      <c r="O52" s="11"/>
      <c r="P52" s="17"/>
      <c r="Q52" s="59" t="str">
        <f t="shared" si="0"/>
        <v>　</v>
      </c>
      <c r="R52" s="17" t="str">
        <f t="shared" si="1"/>
        <v>　</v>
      </c>
      <c r="S52" s="49"/>
    </row>
    <row r="53" spans="1:19" x14ac:dyDescent="0.2">
      <c r="A53" s="8">
        <v>52</v>
      </c>
      <c r="B53" s="24"/>
      <c r="C53" s="33"/>
      <c r="D53" s="32"/>
      <c r="E53" s="75"/>
      <c r="F53" s="75"/>
      <c r="G53" s="75"/>
      <c r="H53" s="10"/>
      <c r="I53" s="66"/>
      <c r="J53" s="11"/>
      <c r="K53" s="35"/>
      <c r="L53" s="35"/>
      <c r="M53" s="35"/>
      <c r="N53" s="75"/>
      <c r="O53" s="11"/>
      <c r="P53" s="17"/>
      <c r="Q53" s="59" t="str">
        <f t="shared" si="0"/>
        <v>　</v>
      </c>
      <c r="R53" s="17" t="str">
        <f t="shared" si="1"/>
        <v>　</v>
      </c>
      <c r="S53" s="49"/>
    </row>
    <row r="54" spans="1:19" x14ac:dyDescent="0.2">
      <c r="A54" s="8">
        <v>53</v>
      </c>
      <c r="B54" s="24"/>
      <c r="C54" s="33"/>
      <c r="D54" s="32"/>
      <c r="E54" s="75"/>
      <c r="F54" s="75"/>
      <c r="G54" s="75"/>
      <c r="H54" s="10"/>
      <c r="I54" s="66"/>
      <c r="J54" s="11"/>
      <c r="K54" s="35"/>
      <c r="L54" s="35"/>
      <c r="M54" s="35"/>
      <c r="N54" s="75"/>
      <c r="O54" s="11"/>
      <c r="P54" s="17"/>
      <c r="Q54" s="59" t="str">
        <f t="shared" si="0"/>
        <v>　</v>
      </c>
      <c r="R54" s="17" t="str">
        <f t="shared" si="1"/>
        <v>　</v>
      </c>
      <c r="S54" s="49"/>
    </row>
    <row r="55" spans="1:19" x14ac:dyDescent="0.2">
      <c r="A55" s="8">
        <v>54</v>
      </c>
      <c r="B55" s="24"/>
      <c r="C55" s="33"/>
      <c r="D55" s="32"/>
      <c r="E55" s="75"/>
      <c r="F55" s="75"/>
      <c r="G55" s="75"/>
      <c r="H55" s="10"/>
      <c r="I55" s="66"/>
      <c r="J55" s="11"/>
      <c r="K55" s="35"/>
      <c r="L55" s="35"/>
      <c r="M55" s="35"/>
      <c r="N55" s="75"/>
      <c r="O55" s="11"/>
      <c r="P55" s="17"/>
      <c r="Q55" s="59" t="str">
        <f t="shared" si="0"/>
        <v>　</v>
      </c>
      <c r="R55" s="17" t="str">
        <f t="shared" si="1"/>
        <v>　</v>
      </c>
      <c r="S55" s="49"/>
    </row>
    <row r="56" spans="1:19" x14ac:dyDescent="0.2">
      <c r="A56" s="8">
        <v>55</v>
      </c>
      <c r="B56" s="24"/>
      <c r="C56" s="33"/>
      <c r="D56" s="32"/>
      <c r="E56" s="75"/>
      <c r="F56" s="75"/>
      <c r="G56" s="75"/>
      <c r="H56" s="10"/>
      <c r="I56" s="66"/>
      <c r="J56" s="11"/>
      <c r="K56" s="35"/>
      <c r="L56" s="35"/>
      <c r="M56" s="35"/>
      <c r="N56" s="75"/>
      <c r="O56" s="11"/>
      <c r="P56" s="17"/>
      <c r="Q56" s="59" t="str">
        <f t="shared" si="0"/>
        <v>　</v>
      </c>
      <c r="R56" s="17" t="str">
        <f t="shared" si="1"/>
        <v>　</v>
      </c>
      <c r="S56" s="49"/>
    </row>
    <row r="57" spans="1:19" x14ac:dyDescent="0.2">
      <c r="A57" s="8">
        <v>56</v>
      </c>
      <c r="B57" s="24"/>
      <c r="C57" s="33"/>
      <c r="D57" s="32"/>
      <c r="E57" s="75"/>
      <c r="F57" s="75"/>
      <c r="G57" s="75"/>
      <c r="H57" s="10"/>
      <c r="I57" s="66"/>
      <c r="J57" s="11"/>
      <c r="K57" s="35"/>
      <c r="L57" s="35"/>
      <c r="M57" s="35"/>
      <c r="N57" s="75"/>
      <c r="O57" s="11"/>
      <c r="P57" s="17"/>
      <c r="Q57" s="59" t="str">
        <f t="shared" si="0"/>
        <v>　</v>
      </c>
      <c r="R57" s="17" t="str">
        <f t="shared" si="1"/>
        <v>　</v>
      </c>
      <c r="S57" s="49"/>
    </row>
    <row r="58" spans="1:19" x14ac:dyDescent="0.2">
      <c r="A58" s="8">
        <v>57</v>
      </c>
      <c r="B58" s="24"/>
      <c r="C58" s="33"/>
      <c r="D58" s="32"/>
      <c r="E58" s="75"/>
      <c r="F58" s="75"/>
      <c r="G58" s="75"/>
      <c r="H58" s="10"/>
      <c r="I58" s="66"/>
      <c r="J58" s="11"/>
      <c r="K58" s="35"/>
      <c r="L58" s="35"/>
      <c r="M58" s="35"/>
      <c r="N58" s="75"/>
      <c r="O58" s="11"/>
      <c r="P58" s="17"/>
      <c r="Q58" s="59" t="str">
        <f t="shared" si="0"/>
        <v>　</v>
      </c>
      <c r="R58" s="17" t="str">
        <f t="shared" si="1"/>
        <v>　</v>
      </c>
      <c r="S58" s="49"/>
    </row>
    <row r="59" spans="1:19" x14ac:dyDescent="0.2">
      <c r="A59" s="8">
        <v>58</v>
      </c>
      <c r="B59" s="24"/>
      <c r="C59" s="33"/>
      <c r="D59" s="32"/>
      <c r="E59" s="75"/>
      <c r="F59" s="75"/>
      <c r="G59" s="75"/>
      <c r="H59" s="10"/>
      <c r="I59" s="66"/>
      <c r="J59" s="11"/>
      <c r="K59" s="35"/>
      <c r="L59" s="35"/>
      <c r="M59" s="35"/>
      <c r="N59" s="75"/>
      <c r="O59" s="11"/>
      <c r="P59" s="17"/>
      <c r="Q59" s="59" t="str">
        <f t="shared" si="0"/>
        <v>　</v>
      </c>
      <c r="R59" s="17" t="str">
        <f t="shared" si="1"/>
        <v>　</v>
      </c>
      <c r="S59" s="49"/>
    </row>
    <row r="60" spans="1:19" x14ac:dyDescent="0.2">
      <c r="A60" s="8">
        <v>59</v>
      </c>
      <c r="B60" s="24"/>
      <c r="C60" s="33"/>
      <c r="D60" s="32"/>
      <c r="E60" s="75"/>
      <c r="F60" s="75"/>
      <c r="G60" s="75"/>
      <c r="H60" s="10"/>
      <c r="I60" s="66"/>
      <c r="J60" s="11"/>
      <c r="K60" s="35"/>
      <c r="L60" s="35"/>
      <c r="M60" s="35"/>
      <c r="N60" s="75"/>
      <c r="O60" s="11"/>
      <c r="P60" s="17"/>
      <c r="Q60" s="59" t="str">
        <f t="shared" si="0"/>
        <v>　</v>
      </c>
      <c r="R60" s="17" t="str">
        <f t="shared" si="1"/>
        <v>　</v>
      </c>
      <c r="S60" s="49"/>
    </row>
    <row r="61" spans="1:19" x14ac:dyDescent="0.2">
      <c r="A61" s="8">
        <v>60</v>
      </c>
      <c r="B61" s="24"/>
      <c r="C61" s="33"/>
      <c r="D61" s="32"/>
      <c r="E61" s="75"/>
      <c r="F61" s="75"/>
      <c r="G61" s="75"/>
      <c r="H61" s="10"/>
      <c r="I61" s="66"/>
      <c r="J61" s="11"/>
      <c r="K61" s="35"/>
      <c r="L61" s="35"/>
      <c r="M61" s="35"/>
      <c r="N61" s="75"/>
      <c r="O61" s="11"/>
      <c r="P61" s="17"/>
      <c r="Q61" s="59" t="str">
        <f t="shared" si="0"/>
        <v>　</v>
      </c>
      <c r="R61" s="17" t="str">
        <f t="shared" si="1"/>
        <v>　</v>
      </c>
      <c r="S61" s="49"/>
    </row>
  </sheetData>
  <sheetProtection selectLockedCells="1"/>
  <mergeCells count="2">
    <mergeCell ref="U13:V17"/>
    <mergeCell ref="U19:X20"/>
  </mergeCells>
  <phoneticPr fontId="2"/>
  <dataValidations count="6">
    <dataValidation imeMode="off" allowBlank="1" showInputMessage="1" showErrorMessage="1" sqref="V8:V9 V5:V6" xr:uid="{00000000-0002-0000-0000-000000000000}"/>
    <dataValidation imeMode="fullKatakana" allowBlank="1" showInputMessage="1" showErrorMessage="1" sqref="D2:G61" xr:uid="{00000000-0002-0000-0000-000001000000}"/>
    <dataValidation imeMode="hiragana" allowBlank="1" showInputMessage="1" showErrorMessage="1" sqref="B2:C61 V10" xr:uid="{00000000-0002-0000-0000-000002000000}"/>
    <dataValidation type="list" allowBlank="1" showInputMessage="1" showErrorMessage="1" sqref="H2:H61" xr:uid="{00000000-0002-0000-0000-000003000000}">
      <formula1>"男,女"</formula1>
    </dataValidation>
    <dataValidation imeMode="halfAlpha" allowBlank="1" showInputMessage="1" showErrorMessage="1" sqref="I2:O61" xr:uid="{00000000-0002-0000-0000-000004000000}"/>
    <dataValidation type="list" allowBlank="1" showInputMessage="1" showErrorMessage="1" sqref="S2:S61" xr:uid="{00000000-0002-0000-0000-000005000000}">
      <formula1>"×"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V32"/>
  <sheetViews>
    <sheetView showZeros="0" zoomScale="75" workbookViewId="0">
      <pane xSplit="2" ySplit="7" topLeftCell="C14" activePane="bottomRight" state="frozen"/>
      <selection pane="topRight" activeCell="C25" sqref="C25:L25"/>
      <selection pane="bottomLeft" activeCell="C25" sqref="C25:L25"/>
      <selection pane="bottomRight" activeCell="C2" sqref="C2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9" width="2.6640625" style="1" customWidth="1"/>
    <col min="50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C1" s="79" t="s">
        <v>62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2"/>
      <c r="AC1" s="80" t="s">
        <v>37</v>
      </c>
      <c r="AD1" s="80"/>
      <c r="AE1" s="80"/>
      <c r="AF1" s="80"/>
      <c r="AG1" s="80"/>
      <c r="AH1" s="80"/>
      <c r="AI1" s="80"/>
      <c r="AJ1" s="80"/>
      <c r="AK1" s="80"/>
    </row>
    <row r="2" spans="1:58" ht="12.75" customHeight="1" thickTop="1" x14ac:dyDescent="0.2">
      <c r="AQ2" s="81" t="s">
        <v>38</v>
      </c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</row>
    <row r="3" spans="1:58" ht="33" customHeight="1" x14ac:dyDescent="0.2">
      <c r="A3" s="90" t="s">
        <v>39</v>
      </c>
      <c r="B3" s="91"/>
      <c r="C3" s="91"/>
      <c r="D3" s="91"/>
      <c r="E3" s="92"/>
      <c r="F3" s="95">
        <f>部員ﾃﾞｰﾀ入力!V2</f>
        <v>0</v>
      </c>
      <c r="G3" s="96"/>
      <c r="H3" s="96"/>
      <c r="I3" s="96"/>
      <c r="J3" s="96"/>
      <c r="K3" s="96"/>
      <c r="L3" s="96"/>
      <c r="M3" s="96"/>
      <c r="N3" s="96"/>
      <c r="O3" s="96"/>
      <c r="P3" s="97"/>
      <c r="Q3" s="98"/>
      <c r="R3" s="90" t="s">
        <v>25</v>
      </c>
      <c r="S3" s="91"/>
      <c r="T3" s="91"/>
      <c r="U3" s="91"/>
      <c r="V3" s="92"/>
      <c r="W3" s="93">
        <f>部員ﾃﾞｰﾀ入力!V4</f>
        <v>0</v>
      </c>
      <c r="X3" s="93"/>
      <c r="Y3" s="93"/>
      <c r="Z3" s="93"/>
      <c r="AA3" s="93"/>
      <c r="AB3" s="93"/>
      <c r="AC3" s="94" t="s">
        <v>26</v>
      </c>
      <c r="AD3" s="94"/>
      <c r="AE3" s="94"/>
      <c r="AF3" s="94"/>
      <c r="AG3" s="94"/>
      <c r="AH3" s="93">
        <f>部員ﾃﾞｰﾀ入力!V5</f>
        <v>0</v>
      </c>
      <c r="AI3" s="93"/>
      <c r="AJ3" s="93"/>
      <c r="AK3" s="93"/>
      <c r="AL3" s="93"/>
      <c r="AM3" s="93"/>
      <c r="AN3" s="93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</row>
    <row r="4" spans="1:58" ht="33" customHeight="1" x14ac:dyDescent="0.2">
      <c r="A4" s="90" t="s">
        <v>40</v>
      </c>
      <c r="B4" s="91"/>
      <c r="C4" s="91"/>
      <c r="D4" s="91"/>
      <c r="E4" s="92"/>
      <c r="F4" s="90">
        <f>部員ﾃﾞｰﾀ入力!V3</f>
        <v>0</v>
      </c>
      <c r="G4" s="91"/>
      <c r="H4" s="91"/>
      <c r="I4" s="91"/>
      <c r="J4" s="91"/>
      <c r="K4" s="91"/>
      <c r="L4" s="91"/>
      <c r="M4" s="92"/>
      <c r="N4" s="90" t="s">
        <v>41</v>
      </c>
      <c r="O4" s="98"/>
      <c r="P4" s="90">
        <f>部員ﾃﾞｰﾀ入力!V6</f>
        <v>0</v>
      </c>
      <c r="Q4" s="91"/>
      <c r="R4" s="91"/>
      <c r="S4" s="91"/>
      <c r="T4" s="90" t="s">
        <v>28</v>
      </c>
      <c r="U4" s="91"/>
      <c r="V4" s="92"/>
      <c r="W4" s="99">
        <f>部員ﾃﾞｰﾀ入力!V7</f>
        <v>0</v>
      </c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1"/>
    </row>
    <row r="5" spans="1:58" ht="20.25" customHeight="1" x14ac:dyDescent="0.2">
      <c r="A5" s="1" t="s">
        <v>42</v>
      </c>
      <c r="AQ5" s="83" t="s">
        <v>43</v>
      </c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</row>
    <row r="6" spans="1:58" ht="28.5" customHeight="1" x14ac:dyDescent="0.2">
      <c r="A6" s="115" t="s">
        <v>44</v>
      </c>
      <c r="B6" s="115"/>
      <c r="C6" s="115"/>
      <c r="D6" s="115"/>
      <c r="E6" s="115"/>
      <c r="F6" s="115"/>
      <c r="G6" s="115"/>
      <c r="H6" s="116"/>
      <c r="I6" s="76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58" ht="33" customHeight="1" x14ac:dyDescent="0.2">
      <c r="A7" s="72" t="s">
        <v>0</v>
      </c>
      <c r="B7" s="94" t="s">
        <v>45</v>
      </c>
      <c r="C7" s="94"/>
      <c r="D7" s="94"/>
      <c r="E7" s="94"/>
      <c r="F7" s="94"/>
      <c r="G7" s="102"/>
      <c r="H7" s="45" t="s">
        <v>15</v>
      </c>
      <c r="I7" s="103" t="s">
        <v>8</v>
      </c>
      <c r="J7" s="103"/>
      <c r="K7" s="103"/>
      <c r="L7" s="103"/>
      <c r="M7" s="103"/>
      <c r="N7" s="103"/>
      <c r="O7" s="103" t="s">
        <v>46</v>
      </c>
      <c r="P7" s="103"/>
      <c r="Q7" s="103"/>
      <c r="R7" s="103"/>
      <c r="S7" s="84" t="s">
        <v>47</v>
      </c>
      <c r="T7" s="85"/>
      <c r="U7" s="72" t="s">
        <v>0</v>
      </c>
      <c r="V7" s="94" t="s">
        <v>45</v>
      </c>
      <c r="W7" s="94"/>
      <c r="X7" s="94"/>
      <c r="Y7" s="94"/>
      <c r="Z7" s="94"/>
      <c r="AA7" s="102"/>
      <c r="AB7" s="45" t="s">
        <v>15</v>
      </c>
      <c r="AC7" s="103" t="s">
        <v>8</v>
      </c>
      <c r="AD7" s="103"/>
      <c r="AE7" s="103"/>
      <c r="AF7" s="103"/>
      <c r="AG7" s="103"/>
      <c r="AH7" s="103"/>
      <c r="AI7" s="103" t="s">
        <v>46</v>
      </c>
      <c r="AJ7" s="103"/>
      <c r="AK7" s="103"/>
      <c r="AL7" s="103"/>
      <c r="AM7" s="84" t="s">
        <v>47</v>
      </c>
      <c r="AN7" s="85"/>
    </row>
    <row r="8" spans="1:58" ht="33" customHeight="1" x14ac:dyDescent="0.2">
      <c r="A8" s="42">
        <v>1</v>
      </c>
      <c r="B8" s="104" t="str">
        <f>IF($AQ8="","",VLOOKUP($AQ8,部員ﾃﾞｰﾀ入力!$A$2:$S$61,17,FALSE))</f>
        <v/>
      </c>
      <c r="C8" s="104"/>
      <c r="D8" s="104"/>
      <c r="E8" s="104"/>
      <c r="F8" s="104"/>
      <c r="G8" s="105"/>
      <c r="H8" s="68" t="str">
        <f>IF($AQ8="","",VLOOKUP($AQ8,部員ﾃﾞｰﾀ入力!$A$2:$SP$61,16,FALSE))</f>
        <v/>
      </c>
      <c r="I8" s="106" t="str">
        <f>IF($AQ8="","",VLOOKUP($AQ8,部員ﾃﾞｰﾀ入力!$A$2:$S$61,9,FALSE))</f>
        <v/>
      </c>
      <c r="J8" s="106"/>
      <c r="K8" s="106"/>
      <c r="L8" s="106"/>
      <c r="M8" s="106"/>
      <c r="N8" s="106"/>
      <c r="O8" s="112"/>
      <c r="P8" s="113"/>
      <c r="Q8" s="113"/>
      <c r="R8" s="114"/>
      <c r="S8" s="86" t="str">
        <f>IF($AQ8="","",VLOOKUP($AQ8,部員ﾃﾞｰﾀ入力!$A$2:$S$61,19,FALSE))</f>
        <v/>
      </c>
      <c r="T8" s="87"/>
      <c r="U8" s="54">
        <v>17</v>
      </c>
      <c r="V8" s="104" t="str">
        <f>IF($AU8="","",VLOOKUP($AU8,部員ﾃﾞｰﾀ入力!$A$2:$S$61,17,FALSE))</f>
        <v/>
      </c>
      <c r="W8" s="104"/>
      <c r="X8" s="104"/>
      <c r="Y8" s="104"/>
      <c r="Z8" s="104"/>
      <c r="AA8" s="105"/>
      <c r="AB8" s="68" t="str">
        <f>IF($AU8="","",VLOOKUP($AU8,部員ﾃﾞｰﾀ入力!$A$2:$S$61,16,FALSE))</f>
        <v/>
      </c>
      <c r="AC8" s="106" t="str">
        <f>IF($AU8="","",VLOOKUP($AU8,部員ﾃﾞｰﾀ入力!$A$2:$S$61,9,FALSE))</f>
        <v/>
      </c>
      <c r="AD8" s="106"/>
      <c r="AE8" s="106"/>
      <c r="AF8" s="106"/>
      <c r="AG8" s="106"/>
      <c r="AH8" s="106"/>
      <c r="AI8" s="107"/>
      <c r="AJ8" s="107"/>
      <c r="AK8" s="107"/>
      <c r="AL8" s="107"/>
      <c r="AM8" s="86" t="str">
        <f>IF($AU8="","",VLOOKUP($AU8,部員ﾃﾞｰﾀ入力!$A$2:$S$61,19,FALSE))</f>
        <v/>
      </c>
      <c r="AN8" s="87"/>
      <c r="AP8" s="3">
        <v>1</v>
      </c>
      <c r="AQ8" s="82"/>
      <c r="AR8" s="82"/>
      <c r="AS8" s="82"/>
      <c r="AT8" s="3">
        <v>17</v>
      </c>
      <c r="AU8" s="82"/>
      <c r="AV8" s="82"/>
      <c r="AW8" s="82"/>
    </row>
    <row r="9" spans="1:58" ht="33" customHeight="1" x14ac:dyDescent="0.2">
      <c r="A9" s="43">
        <v>2</v>
      </c>
      <c r="B9" s="88" t="str">
        <f>IF($AQ9="","",VLOOKUP($AQ9,部員ﾃﾞｰﾀ入力!$A$2:$S$61,17,FALSE))</f>
        <v/>
      </c>
      <c r="C9" s="88"/>
      <c r="D9" s="88"/>
      <c r="E9" s="88"/>
      <c r="F9" s="88"/>
      <c r="G9" s="89"/>
      <c r="H9" s="69" t="str">
        <f>IF($AQ9="","",VLOOKUP($AQ9,部員ﾃﾞｰﾀ入力!$A$2:$SP$61,16,FALSE))</f>
        <v/>
      </c>
      <c r="I9" s="110" t="str">
        <f>IF($AQ9="","",VLOOKUP($AQ9,部員ﾃﾞｰﾀ入力!$A$2:$S$61,9,FALSE))</f>
        <v/>
      </c>
      <c r="J9" s="110"/>
      <c r="K9" s="110"/>
      <c r="L9" s="110"/>
      <c r="M9" s="110"/>
      <c r="N9" s="110"/>
      <c r="O9" s="111"/>
      <c r="P9" s="111"/>
      <c r="Q9" s="111"/>
      <c r="R9" s="111"/>
      <c r="S9" s="108" t="str">
        <f>IF($AQ9="","",VLOOKUP($AQ9,部員ﾃﾞｰﾀ入力!$A$2:$S$61,19,FALSE))</f>
        <v/>
      </c>
      <c r="T9" s="109"/>
      <c r="U9" s="55">
        <v>18</v>
      </c>
      <c r="V9" s="88" t="str">
        <f>IF($AU9="","",VLOOKUP($AU9,部員ﾃﾞｰﾀ入力!$A$2:$S$61,17,FALSE))</f>
        <v/>
      </c>
      <c r="W9" s="88"/>
      <c r="X9" s="88"/>
      <c r="Y9" s="88"/>
      <c r="Z9" s="88"/>
      <c r="AA9" s="89"/>
      <c r="AB9" s="69" t="str">
        <f>IF($AU9="","",VLOOKUP($AU9,部員ﾃﾞｰﾀ入力!$A$2:$S$61,16,FALSE))</f>
        <v/>
      </c>
      <c r="AC9" s="110" t="str">
        <f>IF($AU9="","",VLOOKUP($AU9,部員ﾃﾞｰﾀ入力!$A$2:$S$61,9,FALSE))</f>
        <v/>
      </c>
      <c r="AD9" s="110"/>
      <c r="AE9" s="110"/>
      <c r="AF9" s="110"/>
      <c r="AG9" s="110"/>
      <c r="AH9" s="110"/>
      <c r="AI9" s="111"/>
      <c r="AJ9" s="111"/>
      <c r="AK9" s="111"/>
      <c r="AL9" s="111"/>
      <c r="AM9" s="108" t="str">
        <f>IF($AU9="","",VLOOKUP($AU9,部員ﾃﾞｰﾀ入力!$A$2:$S$61,19,FALSE))</f>
        <v/>
      </c>
      <c r="AN9" s="109"/>
      <c r="AP9" s="3">
        <v>2</v>
      </c>
      <c r="AQ9" s="82"/>
      <c r="AR9" s="82"/>
      <c r="AS9" s="82"/>
      <c r="AT9" s="3">
        <v>18</v>
      </c>
      <c r="AU9" s="82"/>
      <c r="AV9" s="82"/>
      <c r="AW9" s="82"/>
    </row>
    <row r="10" spans="1:58" ht="33" customHeight="1" x14ac:dyDescent="0.2">
      <c r="A10" s="43">
        <v>3</v>
      </c>
      <c r="B10" s="88" t="str">
        <f>IF($AQ10="","",VLOOKUP($AQ10,部員ﾃﾞｰﾀ入力!$A$2:$S$61,17,FALSE))</f>
        <v/>
      </c>
      <c r="C10" s="88"/>
      <c r="D10" s="88"/>
      <c r="E10" s="88"/>
      <c r="F10" s="88"/>
      <c r="G10" s="89"/>
      <c r="H10" s="69" t="str">
        <f>IF($AQ10="","",VLOOKUP($AQ10,部員ﾃﾞｰﾀ入力!$A$2:$SP$61,16,FALSE))</f>
        <v/>
      </c>
      <c r="I10" s="110" t="str">
        <f>IF($AQ10="","",VLOOKUP($AQ10,部員ﾃﾞｰﾀ入力!$A$2:$S$61,9,FALSE))</f>
        <v/>
      </c>
      <c r="J10" s="110"/>
      <c r="K10" s="110"/>
      <c r="L10" s="110"/>
      <c r="M10" s="110"/>
      <c r="N10" s="110"/>
      <c r="O10" s="111"/>
      <c r="P10" s="111"/>
      <c r="Q10" s="111"/>
      <c r="R10" s="111"/>
      <c r="S10" s="108" t="str">
        <f>IF($AQ10="","",VLOOKUP($AQ10,部員ﾃﾞｰﾀ入力!$A$2:$S$61,19,FALSE))</f>
        <v/>
      </c>
      <c r="T10" s="109"/>
      <c r="U10" s="55">
        <v>19</v>
      </c>
      <c r="V10" s="88" t="str">
        <f>IF($AU10="","",VLOOKUP($AU10,部員ﾃﾞｰﾀ入力!$A$2:$S$61,17,FALSE))</f>
        <v/>
      </c>
      <c r="W10" s="88"/>
      <c r="X10" s="88"/>
      <c r="Y10" s="88"/>
      <c r="Z10" s="88"/>
      <c r="AA10" s="89"/>
      <c r="AB10" s="69" t="str">
        <f>IF($AU10="","",VLOOKUP($AU10,部員ﾃﾞｰﾀ入力!$A$2:$S$61,16,FALSE))</f>
        <v/>
      </c>
      <c r="AC10" s="110" t="str">
        <f>IF($AU10="","",VLOOKUP($AU10,部員ﾃﾞｰﾀ入力!$A$2:$S$61,9,FALSE))</f>
        <v/>
      </c>
      <c r="AD10" s="110"/>
      <c r="AE10" s="110"/>
      <c r="AF10" s="110"/>
      <c r="AG10" s="110"/>
      <c r="AH10" s="110"/>
      <c r="AI10" s="111"/>
      <c r="AJ10" s="111"/>
      <c r="AK10" s="111"/>
      <c r="AL10" s="111"/>
      <c r="AM10" s="108" t="str">
        <f>IF($AU10="","",VLOOKUP($AU10,部員ﾃﾞｰﾀ入力!$A$2:$S$61,19,FALSE))</f>
        <v/>
      </c>
      <c r="AN10" s="109"/>
      <c r="AP10" s="3">
        <v>3</v>
      </c>
      <c r="AQ10" s="82"/>
      <c r="AR10" s="82"/>
      <c r="AS10" s="82"/>
      <c r="AT10" s="3">
        <v>19</v>
      </c>
      <c r="AU10" s="82"/>
      <c r="AV10" s="82"/>
      <c r="AW10" s="82"/>
    </row>
    <row r="11" spans="1:58" ht="33" customHeight="1" x14ac:dyDescent="0.2">
      <c r="A11" s="43">
        <v>4</v>
      </c>
      <c r="B11" s="88" t="str">
        <f>IF($AQ11="","",VLOOKUP($AQ11,部員ﾃﾞｰﾀ入力!$A$2:$S$61,17,FALSE))</f>
        <v/>
      </c>
      <c r="C11" s="88"/>
      <c r="D11" s="88"/>
      <c r="E11" s="88"/>
      <c r="F11" s="88"/>
      <c r="G11" s="89"/>
      <c r="H11" s="69" t="str">
        <f>IF($AQ11="","",VLOOKUP($AQ11,部員ﾃﾞｰﾀ入力!$A$2:$SP$61,16,FALSE))</f>
        <v/>
      </c>
      <c r="I11" s="110" t="str">
        <f>IF($AQ11="","",VLOOKUP($AQ11,部員ﾃﾞｰﾀ入力!$A$2:$S$61,9,FALSE))</f>
        <v/>
      </c>
      <c r="J11" s="110"/>
      <c r="K11" s="110"/>
      <c r="L11" s="110"/>
      <c r="M11" s="110"/>
      <c r="N11" s="110"/>
      <c r="O11" s="111"/>
      <c r="P11" s="111"/>
      <c r="Q11" s="111"/>
      <c r="R11" s="111"/>
      <c r="S11" s="108" t="str">
        <f>IF($AQ11="","",VLOOKUP($AQ11,部員ﾃﾞｰﾀ入力!$A$2:$S$61,19,FALSE))</f>
        <v/>
      </c>
      <c r="T11" s="109"/>
      <c r="U11" s="55">
        <v>20</v>
      </c>
      <c r="V11" s="88" t="str">
        <f>IF($AU11="","",VLOOKUP($AU11,部員ﾃﾞｰﾀ入力!$A$2:$S$61,17,FALSE))</f>
        <v/>
      </c>
      <c r="W11" s="88"/>
      <c r="X11" s="88"/>
      <c r="Y11" s="88"/>
      <c r="Z11" s="88"/>
      <c r="AA11" s="89"/>
      <c r="AB11" s="69" t="str">
        <f>IF($AU11="","",VLOOKUP($AU11,部員ﾃﾞｰﾀ入力!$A$2:$S$61,16,FALSE))</f>
        <v/>
      </c>
      <c r="AC11" s="110" t="str">
        <f>IF($AU11="","",VLOOKUP($AU11,部員ﾃﾞｰﾀ入力!$A$2:$S$61,9,FALSE))</f>
        <v/>
      </c>
      <c r="AD11" s="110"/>
      <c r="AE11" s="110"/>
      <c r="AF11" s="110"/>
      <c r="AG11" s="110"/>
      <c r="AH11" s="110"/>
      <c r="AI11" s="111"/>
      <c r="AJ11" s="111"/>
      <c r="AK11" s="111"/>
      <c r="AL11" s="111"/>
      <c r="AM11" s="108" t="str">
        <f>IF($AU11="","",VLOOKUP($AU11,部員ﾃﾞｰﾀ入力!$A$2:$S$61,19,FALSE))</f>
        <v/>
      </c>
      <c r="AN11" s="109"/>
      <c r="AP11" s="3">
        <v>4</v>
      </c>
      <c r="AQ11" s="82"/>
      <c r="AR11" s="82"/>
      <c r="AS11" s="82"/>
      <c r="AT11" s="3">
        <v>20</v>
      </c>
      <c r="AU11" s="82"/>
      <c r="AV11" s="82"/>
      <c r="AW11" s="82"/>
    </row>
    <row r="12" spans="1:58" ht="33" customHeight="1" x14ac:dyDescent="0.2">
      <c r="A12" s="43">
        <v>5</v>
      </c>
      <c r="B12" s="88" t="str">
        <f>IF($AQ12="","",VLOOKUP($AQ12,部員ﾃﾞｰﾀ入力!$A$2:$S$61,17,FALSE))</f>
        <v/>
      </c>
      <c r="C12" s="88"/>
      <c r="D12" s="88"/>
      <c r="E12" s="88"/>
      <c r="F12" s="88"/>
      <c r="G12" s="89"/>
      <c r="H12" s="69" t="str">
        <f>IF($AQ12="","",VLOOKUP($AQ12,部員ﾃﾞｰﾀ入力!$A$2:$SP$61,16,FALSE))</f>
        <v/>
      </c>
      <c r="I12" s="110" t="str">
        <f>IF($AQ12="","",VLOOKUP($AQ12,部員ﾃﾞｰﾀ入力!$A$2:$S$61,9,FALSE))</f>
        <v/>
      </c>
      <c r="J12" s="110"/>
      <c r="K12" s="110"/>
      <c r="L12" s="110"/>
      <c r="M12" s="110"/>
      <c r="N12" s="110"/>
      <c r="O12" s="111"/>
      <c r="P12" s="111"/>
      <c r="Q12" s="111"/>
      <c r="R12" s="111"/>
      <c r="S12" s="108" t="str">
        <f>IF($AQ12="","",VLOOKUP($AQ12,部員ﾃﾞｰﾀ入力!$A$2:$S$61,19,FALSE))</f>
        <v/>
      </c>
      <c r="T12" s="109"/>
      <c r="U12" s="55">
        <v>21</v>
      </c>
      <c r="V12" s="88" t="str">
        <f>IF($AU12="","",VLOOKUP($AU12,部員ﾃﾞｰﾀ入力!$A$2:$S$61,17,FALSE))</f>
        <v/>
      </c>
      <c r="W12" s="88"/>
      <c r="X12" s="88"/>
      <c r="Y12" s="88"/>
      <c r="Z12" s="88"/>
      <c r="AA12" s="89"/>
      <c r="AB12" s="69" t="str">
        <f>IF($AU12="","",VLOOKUP($AU12,部員ﾃﾞｰﾀ入力!$A$2:$S$61,16,FALSE))</f>
        <v/>
      </c>
      <c r="AC12" s="110" t="str">
        <f>IF($AU12="","",VLOOKUP($AU12,部員ﾃﾞｰﾀ入力!$A$2:$S$61,9,FALSE))</f>
        <v/>
      </c>
      <c r="AD12" s="110"/>
      <c r="AE12" s="110"/>
      <c r="AF12" s="110"/>
      <c r="AG12" s="110"/>
      <c r="AH12" s="110"/>
      <c r="AI12" s="111"/>
      <c r="AJ12" s="111"/>
      <c r="AK12" s="111"/>
      <c r="AL12" s="111"/>
      <c r="AM12" s="108" t="str">
        <f>IF($AU12="","",VLOOKUP($AU12,部員ﾃﾞｰﾀ入力!$A$2:$S$61,19,FALSE))</f>
        <v/>
      </c>
      <c r="AN12" s="109"/>
      <c r="AP12" s="3">
        <v>5</v>
      </c>
      <c r="AQ12" s="82"/>
      <c r="AR12" s="82"/>
      <c r="AS12" s="82"/>
      <c r="AT12" s="3">
        <v>21</v>
      </c>
      <c r="AU12" s="82"/>
      <c r="AV12" s="82"/>
      <c r="AW12" s="82"/>
    </row>
    <row r="13" spans="1:58" ht="33" customHeight="1" x14ac:dyDescent="0.2">
      <c r="A13" s="43">
        <v>6</v>
      </c>
      <c r="B13" s="88" t="str">
        <f>IF($AQ13="","",VLOOKUP($AQ13,部員ﾃﾞｰﾀ入力!$A$2:$S$61,17,FALSE))</f>
        <v/>
      </c>
      <c r="C13" s="88"/>
      <c r="D13" s="88"/>
      <c r="E13" s="88"/>
      <c r="F13" s="88"/>
      <c r="G13" s="89"/>
      <c r="H13" s="69" t="str">
        <f>IF($AQ13="","",VLOOKUP($AQ13,部員ﾃﾞｰﾀ入力!$A$2:$SP$61,16,FALSE))</f>
        <v/>
      </c>
      <c r="I13" s="110" t="str">
        <f>IF($AQ13="","",VLOOKUP($AQ13,部員ﾃﾞｰﾀ入力!$A$2:$S$61,9,FALSE))</f>
        <v/>
      </c>
      <c r="J13" s="110"/>
      <c r="K13" s="110"/>
      <c r="L13" s="110"/>
      <c r="M13" s="110"/>
      <c r="N13" s="110"/>
      <c r="O13" s="111"/>
      <c r="P13" s="111"/>
      <c r="Q13" s="111"/>
      <c r="R13" s="111"/>
      <c r="S13" s="108" t="str">
        <f>IF($AQ13="","",VLOOKUP($AQ13,部員ﾃﾞｰﾀ入力!$A$2:$S$61,19,FALSE))</f>
        <v/>
      </c>
      <c r="T13" s="109"/>
      <c r="U13" s="55">
        <v>22</v>
      </c>
      <c r="V13" s="88" t="str">
        <f>IF($AU13="","",VLOOKUP($AU13,部員ﾃﾞｰﾀ入力!$A$2:$S$61,17,FALSE))</f>
        <v/>
      </c>
      <c r="W13" s="88"/>
      <c r="X13" s="88"/>
      <c r="Y13" s="88"/>
      <c r="Z13" s="88"/>
      <c r="AA13" s="89"/>
      <c r="AB13" s="69" t="str">
        <f>IF($AU13="","",VLOOKUP($AU13,部員ﾃﾞｰﾀ入力!$A$2:$S$61,16,FALSE))</f>
        <v/>
      </c>
      <c r="AC13" s="110" t="str">
        <f>IF($AU13="","",VLOOKUP($AU13,部員ﾃﾞｰﾀ入力!$A$2:$S$61,9,FALSE))</f>
        <v/>
      </c>
      <c r="AD13" s="110"/>
      <c r="AE13" s="110"/>
      <c r="AF13" s="110"/>
      <c r="AG13" s="110"/>
      <c r="AH13" s="110"/>
      <c r="AI13" s="111"/>
      <c r="AJ13" s="111"/>
      <c r="AK13" s="111"/>
      <c r="AL13" s="111"/>
      <c r="AM13" s="108" t="str">
        <f>IF($AU13="","",VLOOKUP($AU13,部員ﾃﾞｰﾀ入力!$A$2:$S$61,19,FALSE))</f>
        <v/>
      </c>
      <c r="AN13" s="109"/>
      <c r="AP13" s="3">
        <v>6</v>
      </c>
      <c r="AQ13" s="82"/>
      <c r="AR13" s="82"/>
      <c r="AS13" s="82"/>
      <c r="AT13" s="3">
        <v>22</v>
      </c>
      <c r="AU13" s="82"/>
      <c r="AV13" s="82"/>
      <c r="AW13" s="82"/>
    </row>
    <row r="14" spans="1:58" ht="33" customHeight="1" x14ac:dyDescent="0.2">
      <c r="A14" s="43">
        <v>7</v>
      </c>
      <c r="B14" s="88" t="str">
        <f>IF($AQ14="","",VLOOKUP($AQ14,部員ﾃﾞｰﾀ入力!$A$2:$S$61,17,FALSE))</f>
        <v/>
      </c>
      <c r="C14" s="88"/>
      <c r="D14" s="88"/>
      <c r="E14" s="88"/>
      <c r="F14" s="88"/>
      <c r="G14" s="89"/>
      <c r="H14" s="69" t="str">
        <f>IF($AQ14="","",VLOOKUP($AQ14,部員ﾃﾞｰﾀ入力!$A$2:$SP$61,16,FALSE))</f>
        <v/>
      </c>
      <c r="I14" s="110" t="str">
        <f>IF($AQ14="","",VLOOKUP($AQ14,部員ﾃﾞｰﾀ入力!$A$2:$S$61,9,FALSE))</f>
        <v/>
      </c>
      <c r="J14" s="110"/>
      <c r="K14" s="110"/>
      <c r="L14" s="110"/>
      <c r="M14" s="110"/>
      <c r="N14" s="110"/>
      <c r="O14" s="111"/>
      <c r="P14" s="111"/>
      <c r="Q14" s="111"/>
      <c r="R14" s="111"/>
      <c r="S14" s="108" t="str">
        <f>IF($AQ14="","",VLOOKUP($AQ14,部員ﾃﾞｰﾀ入力!$A$2:$S$61,19,FALSE))</f>
        <v/>
      </c>
      <c r="T14" s="109"/>
      <c r="U14" s="55">
        <v>23</v>
      </c>
      <c r="V14" s="88" t="str">
        <f>IF($AU14="","",VLOOKUP($AU14,部員ﾃﾞｰﾀ入力!$A$2:$S$61,17,FALSE))</f>
        <v/>
      </c>
      <c r="W14" s="88"/>
      <c r="X14" s="88"/>
      <c r="Y14" s="88"/>
      <c r="Z14" s="88"/>
      <c r="AA14" s="89"/>
      <c r="AB14" s="69" t="str">
        <f>IF($AU14="","",VLOOKUP($AU14,部員ﾃﾞｰﾀ入力!$A$2:$S$61,16,FALSE))</f>
        <v/>
      </c>
      <c r="AC14" s="110" t="str">
        <f>IF($AU14="","",VLOOKUP($AU14,部員ﾃﾞｰﾀ入力!$A$2:$S$61,9,FALSE))</f>
        <v/>
      </c>
      <c r="AD14" s="110"/>
      <c r="AE14" s="110"/>
      <c r="AF14" s="110"/>
      <c r="AG14" s="110"/>
      <c r="AH14" s="110"/>
      <c r="AI14" s="111"/>
      <c r="AJ14" s="111"/>
      <c r="AK14" s="111"/>
      <c r="AL14" s="111"/>
      <c r="AM14" s="108" t="str">
        <f>IF($AU14="","",VLOOKUP($AU14,部員ﾃﾞｰﾀ入力!$A$2:$S$61,19,FALSE))</f>
        <v/>
      </c>
      <c r="AN14" s="109"/>
      <c r="AP14" s="3">
        <v>7</v>
      </c>
      <c r="AQ14" s="82"/>
      <c r="AR14" s="82"/>
      <c r="AS14" s="82"/>
      <c r="AT14" s="3">
        <v>23</v>
      </c>
      <c r="AU14" s="82"/>
      <c r="AV14" s="82"/>
      <c r="AW14" s="82"/>
    </row>
    <row r="15" spans="1:58" ht="33" customHeight="1" x14ac:dyDescent="0.2">
      <c r="A15" s="43">
        <v>8</v>
      </c>
      <c r="B15" s="88" t="str">
        <f>IF($AQ15="","",VLOOKUP($AQ15,部員ﾃﾞｰﾀ入力!$A$2:$S$61,17,FALSE))</f>
        <v/>
      </c>
      <c r="C15" s="88"/>
      <c r="D15" s="88"/>
      <c r="E15" s="88"/>
      <c r="F15" s="88"/>
      <c r="G15" s="89"/>
      <c r="H15" s="69" t="str">
        <f>IF($AQ15="","",VLOOKUP($AQ15,部員ﾃﾞｰﾀ入力!$A$2:$SP$61,16,FALSE))</f>
        <v/>
      </c>
      <c r="I15" s="110" t="str">
        <f>IF($AQ15="","",VLOOKUP($AQ15,部員ﾃﾞｰﾀ入力!$A$2:$S$61,9,FALSE))</f>
        <v/>
      </c>
      <c r="J15" s="110"/>
      <c r="K15" s="110"/>
      <c r="L15" s="110"/>
      <c r="M15" s="110"/>
      <c r="N15" s="110"/>
      <c r="O15" s="111"/>
      <c r="P15" s="111"/>
      <c r="Q15" s="111"/>
      <c r="R15" s="111"/>
      <c r="S15" s="108" t="str">
        <f>IF($AQ15="","",VLOOKUP($AQ15,部員ﾃﾞｰﾀ入力!$A$2:$S$61,19,FALSE))</f>
        <v/>
      </c>
      <c r="T15" s="109"/>
      <c r="U15" s="55">
        <v>24</v>
      </c>
      <c r="V15" s="88" t="str">
        <f>IF($AU15="","",VLOOKUP($AU15,部員ﾃﾞｰﾀ入力!$A$2:$S$61,17,FALSE))</f>
        <v/>
      </c>
      <c r="W15" s="88"/>
      <c r="X15" s="88"/>
      <c r="Y15" s="88"/>
      <c r="Z15" s="88"/>
      <c r="AA15" s="89"/>
      <c r="AB15" s="69" t="str">
        <f>IF($AU15="","",VLOOKUP($AU15,部員ﾃﾞｰﾀ入力!$A$2:$S$61,16,FALSE))</f>
        <v/>
      </c>
      <c r="AC15" s="110" t="str">
        <f>IF($AU15="","",VLOOKUP($AU15,部員ﾃﾞｰﾀ入力!$A$2:$S$61,9,FALSE))</f>
        <v/>
      </c>
      <c r="AD15" s="110"/>
      <c r="AE15" s="110"/>
      <c r="AF15" s="110"/>
      <c r="AG15" s="110"/>
      <c r="AH15" s="110"/>
      <c r="AI15" s="111"/>
      <c r="AJ15" s="111"/>
      <c r="AK15" s="111"/>
      <c r="AL15" s="111"/>
      <c r="AM15" s="108" t="str">
        <f>IF($AU15="","",VLOOKUP($AU15,部員ﾃﾞｰﾀ入力!$A$2:$S$61,19,FALSE))</f>
        <v/>
      </c>
      <c r="AN15" s="109"/>
      <c r="AP15" s="3">
        <v>8</v>
      </c>
      <c r="AQ15" s="82"/>
      <c r="AR15" s="82"/>
      <c r="AS15" s="82"/>
      <c r="AT15" s="3">
        <v>24</v>
      </c>
      <c r="AU15" s="82"/>
      <c r="AV15" s="82"/>
      <c r="AW15" s="82"/>
    </row>
    <row r="16" spans="1:58" ht="33" customHeight="1" x14ac:dyDescent="0.2">
      <c r="A16" s="43">
        <v>9</v>
      </c>
      <c r="B16" s="88" t="str">
        <f>IF($AQ16="","",VLOOKUP($AQ16,部員ﾃﾞｰﾀ入力!$A$2:$S$61,17,FALSE))</f>
        <v/>
      </c>
      <c r="C16" s="88"/>
      <c r="D16" s="88"/>
      <c r="E16" s="88"/>
      <c r="F16" s="88"/>
      <c r="G16" s="89"/>
      <c r="H16" s="69" t="str">
        <f>IF($AQ16="","",VLOOKUP($AQ16,部員ﾃﾞｰﾀ入力!$A$2:$SP$61,16,FALSE))</f>
        <v/>
      </c>
      <c r="I16" s="110" t="str">
        <f>IF($AQ16="","",VLOOKUP($AQ16,部員ﾃﾞｰﾀ入力!$A$2:$S$61,9,FALSE))</f>
        <v/>
      </c>
      <c r="J16" s="110"/>
      <c r="K16" s="110"/>
      <c r="L16" s="110"/>
      <c r="M16" s="110"/>
      <c r="N16" s="110"/>
      <c r="O16" s="111"/>
      <c r="P16" s="111"/>
      <c r="Q16" s="111"/>
      <c r="R16" s="111"/>
      <c r="S16" s="108" t="str">
        <f>IF($AQ16="","",VLOOKUP($AQ16,部員ﾃﾞｰﾀ入力!$A$2:$S$61,19,FALSE))</f>
        <v/>
      </c>
      <c r="T16" s="109"/>
      <c r="U16" s="55">
        <v>25</v>
      </c>
      <c r="V16" s="88" t="str">
        <f>IF($AU16="","",VLOOKUP($AU16,部員ﾃﾞｰﾀ入力!$A$2:$S$61,17,FALSE))</f>
        <v/>
      </c>
      <c r="W16" s="88"/>
      <c r="X16" s="88"/>
      <c r="Y16" s="88"/>
      <c r="Z16" s="88"/>
      <c r="AA16" s="89"/>
      <c r="AB16" s="69" t="str">
        <f>IF($AU16="","",VLOOKUP($AU16,部員ﾃﾞｰﾀ入力!$A$2:$S$61,16,FALSE))</f>
        <v/>
      </c>
      <c r="AC16" s="110" t="str">
        <f>IF($AU16="","",VLOOKUP($AU16,部員ﾃﾞｰﾀ入力!$A$2:$S$61,9,FALSE))</f>
        <v/>
      </c>
      <c r="AD16" s="110"/>
      <c r="AE16" s="110"/>
      <c r="AF16" s="110"/>
      <c r="AG16" s="110"/>
      <c r="AH16" s="110"/>
      <c r="AI16" s="111"/>
      <c r="AJ16" s="111"/>
      <c r="AK16" s="111"/>
      <c r="AL16" s="111"/>
      <c r="AM16" s="108" t="str">
        <f>IF($AU16="","",VLOOKUP($AU16,部員ﾃﾞｰﾀ入力!$A$2:$S$61,19,FALSE))</f>
        <v/>
      </c>
      <c r="AN16" s="109"/>
      <c r="AP16" s="3">
        <v>9</v>
      </c>
      <c r="AQ16" s="82"/>
      <c r="AR16" s="82"/>
      <c r="AS16" s="82"/>
      <c r="AT16" s="3">
        <v>25</v>
      </c>
      <c r="AU16" s="82"/>
      <c r="AV16" s="82"/>
      <c r="AW16" s="82"/>
    </row>
    <row r="17" spans="1:74" ht="33" customHeight="1" x14ac:dyDescent="0.2">
      <c r="A17" s="43">
        <v>10</v>
      </c>
      <c r="B17" s="88" t="str">
        <f>IF($AQ17="","",VLOOKUP($AQ17,部員ﾃﾞｰﾀ入力!$A$2:$S$61,17,FALSE))</f>
        <v/>
      </c>
      <c r="C17" s="88"/>
      <c r="D17" s="88"/>
      <c r="E17" s="88"/>
      <c r="F17" s="88"/>
      <c r="G17" s="89"/>
      <c r="H17" s="69" t="str">
        <f>IF($AQ17="","",VLOOKUP($AQ17,部員ﾃﾞｰﾀ入力!$A$2:$SP$61,16,FALSE))</f>
        <v/>
      </c>
      <c r="I17" s="110" t="str">
        <f>IF($AQ17="","",VLOOKUP($AQ17,部員ﾃﾞｰﾀ入力!$A$2:$S$61,9,FALSE))</f>
        <v/>
      </c>
      <c r="J17" s="110"/>
      <c r="K17" s="110"/>
      <c r="L17" s="110"/>
      <c r="M17" s="110"/>
      <c r="N17" s="110"/>
      <c r="O17" s="111"/>
      <c r="P17" s="111"/>
      <c r="Q17" s="111"/>
      <c r="R17" s="111"/>
      <c r="S17" s="108" t="str">
        <f>IF($AQ17="","",VLOOKUP($AQ17,部員ﾃﾞｰﾀ入力!$A$2:$S$61,19,FALSE))</f>
        <v/>
      </c>
      <c r="T17" s="109"/>
      <c r="U17" s="55">
        <v>26</v>
      </c>
      <c r="V17" s="88" t="str">
        <f>IF($AU17="","",VLOOKUP($AU17,部員ﾃﾞｰﾀ入力!$A$2:$S$61,17,FALSE))</f>
        <v/>
      </c>
      <c r="W17" s="88"/>
      <c r="X17" s="88"/>
      <c r="Y17" s="88"/>
      <c r="Z17" s="88"/>
      <c r="AA17" s="89"/>
      <c r="AB17" s="69" t="str">
        <f>IF($AU17="","",VLOOKUP($AU17,部員ﾃﾞｰﾀ入力!$A$2:$S$61,16,FALSE))</f>
        <v/>
      </c>
      <c r="AC17" s="110" t="str">
        <f>IF($AU17="","",VLOOKUP($AU17,部員ﾃﾞｰﾀ入力!$A$2:$S$61,9,FALSE))</f>
        <v/>
      </c>
      <c r="AD17" s="110"/>
      <c r="AE17" s="110"/>
      <c r="AF17" s="110"/>
      <c r="AG17" s="110"/>
      <c r="AH17" s="110"/>
      <c r="AI17" s="111"/>
      <c r="AJ17" s="111"/>
      <c r="AK17" s="111"/>
      <c r="AL17" s="111"/>
      <c r="AM17" s="108" t="str">
        <f>IF($AU17="","",VLOOKUP($AU17,部員ﾃﾞｰﾀ入力!$A$2:$S$61,19,FALSE))</f>
        <v/>
      </c>
      <c r="AN17" s="109"/>
      <c r="AP17" s="3">
        <v>10</v>
      </c>
      <c r="AQ17" s="82"/>
      <c r="AR17" s="82"/>
      <c r="AS17" s="82"/>
      <c r="AT17" s="3">
        <v>26</v>
      </c>
      <c r="AU17" s="82"/>
      <c r="AV17" s="82"/>
      <c r="AW17" s="82"/>
    </row>
    <row r="18" spans="1:74" ht="33" customHeight="1" x14ac:dyDescent="0.2">
      <c r="A18" s="43">
        <v>11</v>
      </c>
      <c r="B18" s="88" t="str">
        <f>IF($AQ18="","",VLOOKUP($AQ18,部員ﾃﾞｰﾀ入力!$A$2:$S$61,17,FALSE))</f>
        <v/>
      </c>
      <c r="C18" s="88"/>
      <c r="D18" s="88"/>
      <c r="E18" s="88"/>
      <c r="F18" s="88"/>
      <c r="G18" s="89"/>
      <c r="H18" s="69" t="str">
        <f>IF($AQ18="","",VLOOKUP($AQ18,部員ﾃﾞｰﾀ入力!$A$2:$SP$61,16,FALSE))</f>
        <v/>
      </c>
      <c r="I18" s="110" t="str">
        <f>IF($AQ18="","",VLOOKUP($AQ18,部員ﾃﾞｰﾀ入力!$A$2:$S$61,9,FALSE))</f>
        <v/>
      </c>
      <c r="J18" s="110"/>
      <c r="K18" s="110"/>
      <c r="L18" s="110"/>
      <c r="M18" s="110"/>
      <c r="N18" s="110"/>
      <c r="O18" s="111"/>
      <c r="P18" s="111"/>
      <c r="Q18" s="111"/>
      <c r="R18" s="111"/>
      <c r="S18" s="108" t="str">
        <f>IF($AQ18="","",VLOOKUP($AQ18,部員ﾃﾞｰﾀ入力!$A$2:$S$61,19,FALSE))</f>
        <v/>
      </c>
      <c r="T18" s="109"/>
      <c r="U18" s="55">
        <v>27</v>
      </c>
      <c r="V18" s="88" t="str">
        <f>IF($AU18="","",VLOOKUP($AU18,部員ﾃﾞｰﾀ入力!$A$2:$S$61,17,FALSE))</f>
        <v/>
      </c>
      <c r="W18" s="88"/>
      <c r="X18" s="88"/>
      <c r="Y18" s="88"/>
      <c r="Z18" s="88"/>
      <c r="AA18" s="89"/>
      <c r="AB18" s="69" t="str">
        <f>IF($AU18="","",VLOOKUP($AU18,部員ﾃﾞｰﾀ入力!$A$2:$S$61,16,FALSE))</f>
        <v/>
      </c>
      <c r="AC18" s="110" t="str">
        <f>IF($AU18="","",VLOOKUP($AU18,部員ﾃﾞｰﾀ入力!$A$2:$S$61,9,FALSE))</f>
        <v/>
      </c>
      <c r="AD18" s="110"/>
      <c r="AE18" s="110"/>
      <c r="AF18" s="110"/>
      <c r="AG18" s="110"/>
      <c r="AH18" s="110"/>
      <c r="AI18" s="111"/>
      <c r="AJ18" s="111"/>
      <c r="AK18" s="111"/>
      <c r="AL18" s="111"/>
      <c r="AM18" s="108" t="str">
        <f>IF($AU18="","",VLOOKUP($AU18,部員ﾃﾞｰﾀ入力!$A$2:$S$61,19,FALSE))</f>
        <v/>
      </c>
      <c r="AN18" s="109"/>
      <c r="AP18" s="3">
        <v>11</v>
      </c>
      <c r="AQ18" s="82"/>
      <c r="AR18" s="82"/>
      <c r="AS18" s="82"/>
      <c r="AT18" s="3">
        <v>27</v>
      </c>
      <c r="AU18" s="82"/>
      <c r="AV18" s="82"/>
      <c r="AW18" s="82"/>
    </row>
    <row r="19" spans="1:74" ht="33" customHeight="1" x14ac:dyDescent="0.2">
      <c r="A19" s="43">
        <v>12</v>
      </c>
      <c r="B19" s="88" t="str">
        <f>IF($AQ19="","",VLOOKUP($AQ19,部員ﾃﾞｰﾀ入力!$A$2:$S$61,17,FALSE))</f>
        <v/>
      </c>
      <c r="C19" s="88"/>
      <c r="D19" s="88"/>
      <c r="E19" s="88"/>
      <c r="F19" s="88"/>
      <c r="G19" s="89"/>
      <c r="H19" s="69" t="str">
        <f>IF($AQ19="","",VLOOKUP($AQ19,部員ﾃﾞｰﾀ入力!$A$2:$SP$61,16,FALSE))</f>
        <v/>
      </c>
      <c r="I19" s="110" t="str">
        <f>IF($AQ19="","",VLOOKUP($AQ19,部員ﾃﾞｰﾀ入力!$A$2:$S$61,9,FALSE))</f>
        <v/>
      </c>
      <c r="J19" s="110"/>
      <c r="K19" s="110"/>
      <c r="L19" s="110"/>
      <c r="M19" s="110"/>
      <c r="N19" s="110"/>
      <c r="O19" s="111"/>
      <c r="P19" s="111"/>
      <c r="Q19" s="111"/>
      <c r="R19" s="111"/>
      <c r="S19" s="108" t="str">
        <f>IF($AQ19="","",VLOOKUP($AQ19,部員ﾃﾞｰﾀ入力!$A$2:$S$61,19,FALSE))</f>
        <v/>
      </c>
      <c r="T19" s="109"/>
      <c r="U19" s="55">
        <v>28</v>
      </c>
      <c r="V19" s="88" t="str">
        <f>IF($AU19="","",VLOOKUP($AU19,部員ﾃﾞｰﾀ入力!$A$2:$S$61,17,FALSE))</f>
        <v/>
      </c>
      <c r="W19" s="88"/>
      <c r="X19" s="88"/>
      <c r="Y19" s="88"/>
      <c r="Z19" s="88"/>
      <c r="AA19" s="89"/>
      <c r="AB19" s="69" t="str">
        <f>IF($AU19="","",VLOOKUP($AU19,部員ﾃﾞｰﾀ入力!$A$2:$S$61,16,FALSE))</f>
        <v/>
      </c>
      <c r="AC19" s="110" t="str">
        <f>IF($AU19="","",VLOOKUP($AU19,部員ﾃﾞｰﾀ入力!$A$2:$S$61,9,FALSE))</f>
        <v/>
      </c>
      <c r="AD19" s="110"/>
      <c r="AE19" s="110"/>
      <c r="AF19" s="110"/>
      <c r="AG19" s="110"/>
      <c r="AH19" s="110"/>
      <c r="AI19" s="111"/>
      <c r="AJ19" s="111"/>
      <c r="AK19" s="111"/>
      <c r="AL19" s="111"/>
      <c r="AM19" s="108" t="str">
        <f>IF($AU19="","",VLOOKUP($AU19,部員ﾃﾞｰﾀ入力!$A$2:$S$61,19,FALSE))</f>
        <v/>
      </c>
      <c r="AN19" s="109"/>
      <c r="AP19" s="3">
        <v>12</v>
      </c>
      <c r="AQ19" s="82"/>
      <c r="AR19" s="82"/>
      <c r="AS19" s="82"/>
      <c r="AT19" s="3">
        <v>28</v>
      </c>
      <c r="AU19" s="82"/>
      <c r="AV19" s="82"/>
      <c r="AW19" s="82"/>
    </row>
    <row r="20" spans="1:74" ht="33" customHeight="1" x14ac:dyDescent="0.2">
      <c r="A20" s="43">
        <v>13</v>
      </c>
      <c r="B20" s="88" t="str">
        <f>IF($AQ20="","",VLOOKUP($AQ20,部員ﾃﾞｰﾀ入力!$A$2:$S$61,17,FALSE))</f>
        <v/>
      </c>
      <c r="C20" s="88"/>
      <c r="D20" s="88"/>
      <c r="E20" s="88"/>
      <c r="F20" s="88"/>
      <c r="G20" s="89"/>
      <c r="H20" s="69" t="str">
        <f>IF($AQ20="","",VLOOKUP($AQ20,部員ﾃﾞｰﾀ入力!$A$2:$SP$61,16,FALSE))</f>
        <v/>
      </c>
      <c r="I20" s="110" t="str">
        <f>IF($AQ20="","",VLOOKUP($AQ20,部員ﾃﾞｰﾀ入力!$A$2:$S$61,9,FALSE))</f>
        <v/>
      </c>
      <c r="J20" s="110"/>
      <c r="K20" s="110"/>
      <c r="L20" s="110"/>
      <c r="M20" s="110"/>
      <c r="N20" s="110"/>
      <c r="O20" s="111"/>
      <c r="P20" s="111"/>
      <c r="Q20" s="111"/>
      <c r="R20" s="111"/>
      <c r="S20" s="108" t="str">
        <f>IF($AQ20="","",VLOOKUP($AQ20,部員ﾃﾞｰﾀ入力!$A$2:$S$61,19,FALSE))</f>
        <v/>
      </c>
      <c r="T20" s="109"/>
      <c r="U20" s="55">
        <v>29</v>
      </c>
      <c r="V20" s="88" t="str">
        <f>IF($AU20="","",VLOOKUP($AU20,部員ﾃﾞｰﾀ入力!$A$2:$S$61,17,FALSE))</f>
        <v/>
      </c>
      <c r="W20" s="88"/>
      <c r="X20" s="88"/>
      <c r="Y20" s="88"/>
      <c r="Z20" s="88"/>
      <c r="AA20" s="89"/>
      <c r="AB20" s="69" t="str">
        <f>IF($AU20="","",VLOOKUP($AU20,部員ﾃﾞｰﾀ入力!$A$2:$S$61,16,FALSE))</f>
        <v/>
      </c>
      <c r="AC20" s="110" t="str">
        <f>IF($AU20="","",VLOOKUP($AU20,部員ﾃﾞｰﾀ入力!$A$2:$S$61,9,FALSE))</f>
        <v/>
      </c>
      <c r="AD20" s="110"/>
      <c r="AE20" s="110"/>
      <c r="AF20" s="110"/>
      <c r="AG20" s="110"/>
      <c r="AH20" s="110"/>
      <c r="AI20" s="111"/>
      <c r="AJ20" s="111"/>
      <c r="AK20" s="111"/>
      <c r="AL20" s="111"/>
      <c r="AM20" s="108" t="str">
        <f>IF($AU20="","",VLOOKUP($AU20,部員ﾃﾞｰﾀ入力!$A$2:$S$61,19,FALSE))</f>
        <v/>
      </c>
      <c r="AN20" s="109"/>
      <c r="AP20" s="3">
        <v>13</v>
      </c>
      <c r="AQ20" s="82"/>
      <c r="AR20" s="82"/>
      <c r="AS20" s="82"/>
      <c r="AT20" s="3">
        <v>29</v>
      </c>
      <c r="AU20" s="82"/>
      <c r="AV20" s="82"/>
      <c r="AW20" s="82"/>
    </row>
    <row r="21" spans="1:74" ht="33" customHeight="1" x14ac:dyDescent="0.2">
      <c r="A21" s="43">
        <v>14</v>
      </c>
      <c r="B21" s="88" t="str">
        <f>IF($AQ21="","",VLOOKUP($AQ21,部員ﾃﾞｰﾀ入力!$A$2:$S$61,17,FALSE))</f>
        <v/>
      </c>
      <c r="C21" s="88"/>
      <c r="D21" s="88"/>
      <c r="E21" s="88"/>
      <c r="F21" s="88"/>
      <c r="G21" s="89"/>
      <c r="H21" s="69" t="str">
        <f>IF($AQ21="","",VLOOKUP($AQ21,部員ﾃﾞｰﾀ入力!$A$2:$SP$61,16,FALSE))</f>
        <v/>
      </c>
      <c r="I21" s="110" t="str">
        <f>IF($AQ21="","",VLOOKUP($AQ21,部員ﾃﾞｰﾀ入力!$A$2:$S$61,9,FALSE))</f>
        <v/>
      </c>
      <c r="J21" s="110"/>
      <c r="K21" s="110"/>
      <c r="L21" s="110"/>
      <c r="M21" s="110"/>
      <c r="N21" s="110"/>
      <c r="O21" s="111"/>
      <c r="P21" s="111"/>
      <c r="Q21" s="111"/>
      <c r="R21" s="111"/>
      <c r="S21" s="108" t="str">
        <f>IF($AQ21="","",VLOOKUP($AQ21,部員ﾃﾞｰﾀ入力!$A$2:$S$61,19,FALSE))</f>
        <v/>
      </c>
      <c r="T21" s="109"/>
      <c r="U21" s="55">
        <v>30</v>
      </c>
      <c r="V21" s="88" t="str">
        <f>IF($AU21="","",VLOOKUP($AU21,部員ﾃﾞｰﾀ入力!$A$2:$S$61,17,FALSE))</f>
        <v/>
      </c>
      <c r="W21" s="88"/>
      <c r="X21" s="88"/>
      <c r="Y21" s="88"/>
      <c r="Z21" s="88"/>
      <c r="AA21" s="89"/>
      <c r="AB21" s="69" t="str">
        <f>IF($AU21="","",VLOOKUP($AU21,部員ﾃﾞｰﾀ入力!$A$2:$S$61,16,FALSE))</f>
        <v/>
      </c>
      <c r="AC21" s="110" t="str">
        <f>IF($AU21="","",VLOOKUP($AU21,部員ﾃﾞｰﾀ入力!$A$2:$S$61,9,FALSE))</f>
        <v/>
      </c>
      <c r="AD21" s="110"/>
      <c r="AE21" s="110"/>
      <c r="AF21" s="110"/>
      <c r="AG21" s="110"/>
      <c r="AH21" s="110"/>
      <c r="AI21" s="111"/>
      <c r="AJ21" s="111"/>
      <c r="AK21" s="111"/>
      <c r="AL21" s="111"/>
      <c r="AM21" s="108" t="str">
        <f>IF($AU21="","",VLOOKUP($AU21,部員ﾃﾞｰﾀ入力!$A$2:$S$61,19,FALSE))</f>
        <v/>
      </c>
      <c r="AN21" s="109"/>
      <c r="AP21" s="3">
        <v>14</v>
      </c>
      <c r="AQ21" s="82"/>
      <c r="AR21" s="82"/>
      <c r="AS21" s="82"/>
      <c r="AT21" s="3">
        <v>30</v>
      </c>
      <c r="AU21" s="82"/>
      <c r="AV21" s="82"/>
      <c r="AW21" s="82"/>
    </row>
    <row r="22" spans="1:74" ht="33" customHeight="1" x14ac:dyDescent="0.2">
      <c r="A22" s="43">
        <v>15</v>
      </c>
      <c r="B22" s="88" t="str">
        <f>IF($AQ22="","",VLOOKUP($AQ22,部員ﾃﾞｰﾀ入力!$A$2:$S$61,17,FALSE))</f>
        <v/>
      </c>
      <c r="C22" s="88"/>
      <c r="D22" s="88"/>
      <c r="E22" s="88"/>
      <c r="F22" s="88"/>
      <c r="G22" s="89"/>
      <c r="H22" s="69" t="str">
        <f>IF($AQ22="","",VLOOKUP($AQ22,部員ﾃﾞｰﾀ入力!$A$2:$SP$61,16,FALSE))</f>
        <v/>
      </c>
      <c r="I22" s="110" t="str">
        <f>IF($AQ22="","",VLOOKUP($AQ22,部員ﾃﾞｰﾀ入力!$A$2:$S$61,9,FALSE))</f>
        <v/>
      </c>
      <c r="J22" s="110"/>
      <c r="K22" s="110"/>
      <c r="L22" s="110"/>
      <c r="M22" s="110"/>
      <c r="N22" s="110"/>
      <c r="O22" s="111"/>
      <c r="P22" s="111"/>
      <c r="Q22" s="111"/>
      <c r="R22" s="111"/>
      <c r="S22" s="108" t="str">
        <f>IF($AQ22="","",VLOOKUP($AQ22,部員ﾃﾞｰﾀ入力!$A$2:$S$61,19,FALSE))</f>
        <v/>
      </c>
      <c r="T22" s="109"/>
      <c r="U22" s="55">
        <v>31</v>
      </c>
      <c r="V22" s="118" t="str">
        <f>IF($AU22="","",VLOOKUP($AU22,部員ﾃﾞｰﾀ入力!$A$2:$S$61,17,FALSE))</f>
        <v/>
      </c>
      <c r="W22" s="118"/>
      <c r="X22" s="118"/>
      <c r="Y22" s="118"/>
      <c r="Z22" s="118"/>
      <c r="AA22" s="119"/>
      <c r="AB22" s="71" t="str">
        <f>IF($AU22="","",VLOOKUP($AU22,部員ﾃﾞｰﾀ入力!$A$2:$S$61,16,FALSE))</f>
        <v/>
      </c>
      <c r="AC22" s="138" t="str">
        <f>IF($AU22="","",VLOOKUP($AU22,部員ﾃﾞｰﾀ入力!$A$2:$S$61,9,FALSE))</f>
        <v/>
      </c>
      <c r="AD22" s="138"/>
      <c r="AE22" s="138"/>
      <c r="AF22" s="138"/>
      <c r="AG22" s="138"/>
      <c r="AH22" s="138"/>
      <c r="AI22" s="137"/>
      <c r="AJ22" s="137"/>
      <c r="AK22" s="137"/>
      <c r="AL22" s="137"/>
      <c r="AM22" s="135" t="str">
        <f>IF($AU22="","",VLOOKUP($AU22,部員ﾃﾞｰﾀ入力!$A$2:$S$61,19,FALSE))</f>
        <v/>
      </c>
      <c r="AN22" s="136"/>
      <c r="AP22" s="3">
        <v>15</v>
      </c>
      <c r="AQ22" s="82"/>
      <c r="AR22" s="82"/>
      <c r="AS22" s="82"/>
      <c r="AT22" s="3">
        <v>31</v>
      </c>
      <c r="AU22" s="82"/>
      <c r="AV22" s="82"/>
      <c r="AW22" s="82"/>
    </row>
    <row r="23" spans="1:74" ht="33" customHeight="1" x14ac:dyDescent="0.2">
      <c r="A23" s="44">
        <v>16</v>
      </c>
      <c r="B23" s="123" t="str">
        <f>IF($AQ23="","",VLOOKUP($AQ23,部員ﾃﾞｰﾀ入力!$A$2:$S$61,17,FALSE))</f>
        <v/>
      </c>
      <c r="C23" s="123"/>
      <c r="D23" s="123"/>
      <c r="E23" s="123"/>
      <c r="F23" s="123"/>
      <c r="G23" s="124"/>
      <c r="H23" s="70" t="str">
        <f>IF($AQ23="","",VLOOKUP($AQ23,部員ﾃﾞｰﾀ入力!$A$2:$SP$61,16,FALSE))</f>
        <v/>
      </c>
      <c r="I23" s="125" t="str">
        <f>IF($AQ23="","",VLOOKUP($AQ23,部員ﾃﾞｰﾀ入力!$A$2:$S$61,9,FALSE))</f>
        <v/>
      </c>
      <c r="J23" s="125"/>
      <c r="K23" s="125"/>
      <c r="L23" s="125"/>
      <c r="M23" s="125"/>
      <c r="N23" s="125"/>
      <c r="O23" s="120"/>
      <c r="P23" s="120"/>
      <c r="Q23" s="120"/>
      <c r="R23" s="120"/>
      <c r="S23" s="121" t="str">
        <f>IF($AQ23="","",VLOOKUP($AQ23,部員ﾃﾞｰﾀ入力!$A$2:$S$61,19,FALSE))</f>
        <v/>
      </c>
      <c r="T23" s="122"/>
      <c r="U23" s="56">
        <v>32</v>
      </c>
      <c r="V23" s="123" t="str">
        <f>IF($AU23="","",VLOOKUP($AU23,部員ﾃﾞｰﾀ入力!$A$2:$S$61,17,FALSE))</f>
        <v/>
      </c>
      <c r="W23" s="123"/>
      <c r="X23" s="123"/>
      <c r="Y23" s="123"/>
      <c r="Z23" s="123"/>
      <c r="AA23" s="124"/>
      <c r="AB23" s="70" t="str">
        <f>IF($AU23="","",VLOOKUP($AU23,部員ﾃﾞｰﾀ入力!$A$2:$S$61,16,FALSE))</f>
        <v/>
      </c>
      <c r="AC23" s="125" t="str">
        <f>IF($AU23="","",VLOOKUP($AU23,部員ﾃﾞｰﾀ入力!$A$2:$S$61,9,FALSE))</f>
        <v/>
      </c>
      <c r="AD23" s="125"/>
      <c r="AE23" s="125"/>
      <c r="AF23" s="125"/>
      <c r="AG23" s="125"/>
      <c r="AH23" s="125"/>
      <c r="AI23" s="120"/>
      <c r="AJ23" s="120"/>
      <c r="AK23" s="120"/>
      <c r="AL23" s="120"/>
      <c r="AM23" s="121" t="str">
        <f>IF($AU23="","",VLOOKUP($AU23,部員ﾃﾞｰﾀ入力!$A$2:$S$61,19,FALSE))</f>
        <v/>
      </c>
      <c r="AN23" s="122"/>
      <c r="AP23" s="3">
        <v>16</v>
      </c>
      <c r="AQ23" s="82"/>
      <c r="AR23" s="82"/>
      <c r="AS23" s="82"/>
      <c r="AT23" s="3">
        <v>32</v>
      </c>
      <c r="AU23" s="82"/>
      <c r="AV23" s="82"/>
      <c r="AW23" s="82"/>
    </row>
    <row r="24" spans="1:74" ht="10.5" customHeight="1" x14ac:dyDescent="0.2"/>
    <row r="25" spans="1:74" ht="20.100000000000001" customHeight="1" x14ac:dyDescent="0.2">
      <c r="A25" s="128" t="s">
        <v>48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</row>
    <row r="26" spans="1:74" ht="7.5" customHeight="1" x14ac:dyDescent="0.2"/>
    <row r="27" spans="1:74" ht="20.100000000000001" customHeight="1" x14ac:dyDescent="0.2">
      <c r="J27" s="130" t="s">
        <v>49</v>
      </c>
      <c r="K27" s="130"/>
      <c r="L27" s="130"/>
      <c r="M27" s="130"/>
      <c r="N27" s="130"/>
      <c r="P27" s="131" t="s">
        <v>50</v>
      </c>
      <c r="Q27" s="131"/>
      <c r="R27" s="131"/>
      <c r="S27" s="131"/>
      <c r="T27" s="130" t="s">
        <v>51</v>
      </c>
      <c r="U27" s="130"/>
      <c r="V27" s="130" t="s">
        <v>52</v>
      </c>
      <c r="W27" s="130"/>
      <c r="X27" s="130"/>
      <c r="Y27" s="130"/>
      <c r="Z27" s="117">
        <f>COUNTA(AQ8:AS23,AU8:AW23)</f>
        <v>0</v>
      </c>
      <c r="AA27" s="117"/>
      <c r="AB27" s="117"/>
      <c r="AC27" s="130" t="s">
        <v>2</v>
      </c>
      <c r="AD27" s="130"/>
      <c r="AE27" s="130" t="s">
        <v>53</v>
      </c>
      <c r="AF27" s="130"/>
      <c r="AG27" s="132">
        <f>IF(Z27="","",Z27*1000)</f>
        <v>0</v>
      </c>
      <c r="AH27" s="133"/>
      <c r="AI27" s="133"/>
      <c r="AJ27" s="133"/>
      <c r="AK27" s="133"/>
      <c r="AL27" s="133"/>
      <c r="AM27" s="1" t="s">
        <v>54</v>
      </c>
    </row>
    <row r="28" spans="1:74" ht="7.5" customHeight="1" x14ac:dyDescent="0.2"/>
    <row r="29" spans="1:74" ht="20.100000000000001" customHeight="1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131" t="s">
        <v>55</v>
      </c>
      <c r="Q29" s="131"/>
      <c r="R29" s="131"/>
      <c r="S29" s="131"/>
      <c r="T29" s="130" t="s">
        <v>51</v>
      </c>
      <c r="U29" s="130"/>
      <c r="V29" s="134" t="s">
        <v>56</v>
      </c>
      <c r="W29" s="134"/>
      <c r="X29" s="134"/>
      <c r="Y29" s="134"/>
      <c r="Z29" s="134"/>
      <c r="AA29" s="134"/>
      <c r="AB29" s="131">
        <f>IF(AU29="",0,AU29)</f>
        <v>0</v>
      </c>
      <c r="AC29" s="131"/>
      <c r="AD29" s="1" t="s">
        <v>2</v>
      </c>
      <c r="AE29" s="130" t="s">
        <v>53</v>
      </c>
      <c r="AF29" s="130"/>
      <c r="AG29" s="132">
        <f>IF(AU29="",0,AU29*2500)</f>
        <v>0</v>
      </c>
      <c r="AH29" s="133"/>
      <c r="AI29" s="133"/>
      <c r="AJ29" s="133"/>
      <c r="AK29" s="133"/>
      <c r="AL29" s="133"/>
      <c r="AM29" s="1" t="s">
        <v>54</v>
      </c>
      <c r="AP29" s="126" t="s">
        <v>56</v>
      </c>
      <c r="AQ29" s="126"/>
      <c r="AR29" s="126"/>
      <c r="AS29" s="126"/>
      <c r="AT29" s="126"/>
      <c r="AU29" s="127"/>
      <c r="AV29" s="127"/>
      <c r="AW29" s="72" t="s">
        <v>2</v>
      </c>
      <c r="BG29" s="83" t="s">
        <v>57</v>
      </c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</row>
    <row r="30" spans="1:74" ht="7.5" customHeight="1" x14ac:dyDescent="0.2"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</row>
    <row r="31" spans="1:74" ht="20.100000000000001" customHeight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V31" s="50"/>
      <c r="W31" s="50"/>
      <c r="X31" s="50"/>
      <c r="Y31" s="50"/>
      <c r="Z31" s="50"/>
      <c r="AA31" s="50"/>
      <c r="AC31" s="130" t="s">
        <v>58</v>
      </c>
      <c r="AD31" s="130"/>
      <c r="AE31" s="130"/>
      <c r="AF31" s="130"/>
      <c r="AG31" s="132">
        <f>AG27+AG29</f>
        <v>0</v>
      </c>
      <c r="AH31" s="133"/>
      <c r="AI31" s="133"/>
      <c r="AJ31" s="133"/>
      <c r="AK31" s="133"/>
      <c r="AL31" s="133"/>
      <c r="AM31" s="1" t="s">
        <v>54</v>
      </c>
      <c r="AP31" s="50"/>
      <c r="AQ31" s="50"/>
      <c r="AR31" s="50"/>
      <c r="AS31" s="50"/>
      <c r="AT31" s="50"/>
      <c r="AW31" s="74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</row>
    <row r="32" spans="1:74" ht="9.75" customHeight="1" x14ac:dyDescent="0.2">
      <c r="C32" s="51"/>
      <c r="D32" s="52"/>
      <c r="E32" s="52"/>
      <c r="F32" s="52"/>
      <c r="G32" s="52"/>
      <c r="H32" s="52"/>
      <c r="BB32" s="53"/>
      <c r="BC32" s="53"/>
      <c r="BD32" s="53"/>
    </row>
  </sheetData>
  <sheetProtection selectLockedCells="1"/>
  <mergeCells count="205">
    <mergeCell ref="AU23:AW23"/>
    <mergeCell ref="AM20:AN20"/>
    <mergeCell ref="V21:AA21"/>
    <mergeCell ref="V23:AA23"/>
    <mergeCell ref="AC23:AH23"/>
    <mergeCell ref="AI23:AL23"/>
    <mergeCell ref="AM23:AN23"/>
    <mergeCell ref="S10:T10"/>
    <mergeCell ref="S11:T11"/>
    <mergeCell ref="S12:T12"/>
    <mergeCell ref="S16:T16"/>
    <mergeCell ref="AQ21:AS21"/>
    <mergeCell ref="AQ22:AS22"/>
    <mergeCell ref="AC20:AH20"/>
    <mergeCell ref="AQ23:AS23"/>
    <mergeCell ref="AM22:AN22"/>
    <mergeCell ref="V20:AA20"/>
    <mergeCell ref="AI22:AL22"/>
    <mergeCell ref="AC22:AH22"/>
    <mergeCell ref="AI20:AL20"/>
    <mergeCell ref="AM21:AN21"/>
    <mergeCell ref="AU22:AW22"/>
    <mergeCell ref="AU21:AW21"/>
    <mergeCell ref="AI15:AL15"/>
    <mergeCell ref="AP29:AT29"/>
    <mergeCell ref="AU29:AV29"/>
    <mergeCell ref="BG29:BV31"/>
    <mergeCell ref="A25:AN25"/>
    <mergeCell ref="AE27:AF27"/>
    <mergeCell ref="V27:Y27"/>
    <mergeCell ref="T27:U27"/>
    <mergeCell ref="P27:S27"/>
    <mergeCell ref="P29:S29"/>
    <mergeCell ref="T29:U29"/>
    <mergeCell ref="J27:N27"/>
    <mergeCell ref="AG31:AL31"/>
    <mergeCell ref="AC31:AF31"/>
    <mergeCell ref="AB29:AC29"/>
    <mergeCell ref="AE29:AF29"/>
    <mergeCell ref="AG29:AL29"/>
    <mergeCell ref="V29:AA29"/>
    <mergeCell ref="AG27:AL27"/>
    <mergeCell ref="AC27:AD27"/>
    <mergeCell ref="AI11:AL11"/>
    <mergeCell ref="V10:AA10"/>
    <mergeCell ref="AC10:AH10"/>
    <mergeCell ref="AC9:AH9"/>
    <mergeCell ref="AI9:AL9"/>
    <mergeCell ref="AI14:AL14"/>
    <mergeCell ref="AQ17:AS17"/>
    <mergeCell ref="AQ18:AS18"/>
    <mergeCell ref="AI12:AL12"/>
    <mergeCell ref="AI10:AL10"/>
    <mergeCell ref="V12:AA12"/>
    <mergeCell ref="AC12:AH12"/>
    <mergeCell ref="V13:AA13"/>
    <mergeCell ref="V14:AA14"/>
    <mergeCell ref="AC14:AH14"/>
    <mergeCell ref="AC15:AH15"/>
    <mergeCell ref="AC16:AH16"/>
    <mergeCell ref="AI16:AL16"/>
    <mergeCell ref="AI18:AL18"/>
    <mergeCell ref="V18:AA18"/>
    <mergeCell ref="AI13:AL13"/>
    <mergeCell ref="AI17:AL17"/>
    <mergeCell ref="AQ19:AS19"/>
    <mergeCell ref="AQ20:AS20"/>
    <mergeCell ref="AU17:AW17"/>
    <mergeCell ref="AU18:AW18"/>
    <mergeCell ref="AU19:AW19"/>
    <mergeCell ref="AU20:AW20"/>
    <mergeCell ref="AM9:AN9"/>
    <mergeCell ref="AM11:AN11"/>
    <mergeCell ref="AM12:AN12"/>
    <mergeCell ref="AM13:AN13"/>
    <mergeCell ref="AM15:AN15"/>
    <mergeCell ref="AM16:AN16"/>
    <mergeCell ref="AM14:AN14"/>
    <mergeCell ref="AM18:AN18"/>
    <mergeCell ref="AU15:AW15"/>
    <mergeCell ref="AU16:AW16"/>
    <mergeCell ref="AQ12:AS12"/>
    <mergeCell ref="AQ13:AS13"/>
    <mergeCell ref="AQ14:AS14"/>
    <mergeCell ref="AQ15:AS15"/>
    <mergeCell ref="AM19:AN19"/>
    <mergeCell ref="AM10:AN10"/>
    <mergeCell ref="AM17:AN17"/>
    <mergeCell ref="B16:G16"/>
    <mergeCell ref="I16:N16"/>
    <mergeCell ref="I15:N15"/>
    <mergeCell ref="V15:AA15"/>
    <mergeCell ref="V16:AA16"/>
    <mergeCell ref="V11:AA11"/>
    <mergeCell ref="AC13:AH13"/>
    <mergeCell ref="B12:G12"/>
    <mergeCell ref="I12:N12"/>
    <mergeCell ref="B13:G13"/>
    <mergeCell ref="B14:G14"/>
    <mergeCell ref="O13:R13"/>
    <mergeCell ref="S15:T15"/>
    <mergeCell ref="I13:N13"/>
    <mergeCell ref="I14:N14"/>
    <mergeCell ref="O14:R14"/>
    <mergeCell ref="O15:R15"/>
    <mergeCell ref="S13:T13"/>
    <mergeCell ref="S14:T14"/>
    <mergeCell ref="O11:R11"/>
    <mergeCell ref="O12:R12"/>
    <mergeCell ref="AC11:AH11"/>
    <mergeCell ref="AI19:AL19"/>
    <mergeCell ref="O10:R10"/>
    <mergeCell ref="B20:G20"/>
    <mergeCell ref="I20:N20"/>
    <mergeCell ref="O20:R20"/>
    <mergeCell ref="O21:R21"/>
    <mergeCell ref="AI21:AL21"/>
    <mergeCell ref="AC21:AH21"/>
    <mergeCell ref="I21:N21"/>
    <mergeCell ref="S20:T20"/>
    <mergeCell ref="I18:N18"/>
    <mergeCell ref="O19:R19"/>
    <mergeCell ref="AC17:AH17"/>
    <mergeCell ref="O17:R17"/>
    <mergeCell ref="O18:R18"/>
    <mergeCell ref="S17:T17"/>
    <mergeCell ref="S18:T18"/>
    <mergeCell ref="AC18:AH18"/>
    <mergeCell ref="V17:AA17"/>
    <mergeCell ref="S19:T19"/>
    <mergeCell ref="V19:AA19"/>
    <mergeCell ref="AC19:AH19"/>
    <mergeCell ref="B11:G11"/>
    <mergeCell ref="I11:N11"/>
    <mergeCell ref="B22:G22"/>
    <mergeCell ref="I22:N22"/>
    <mergeCell ref="Z27:AB27"/>
    <mergeCell ref="V22:AA22"/>
    <mergeCell ref="O23:R23"/>
    <mergeCell ref="S23:T23"/>
    <mergeCell ref="O22:R22"/>
    <mergeCell ref="B21:G21"/>
    <mergeCell ref="B23:G23"/>
    <mergeCell ref="I23:N23"/>
    <mergeCell ref="S21:T21"/>
    <mergeCell ref="S22:T22"/>
    <mergeCell ref="S9:T9"/>
    <mergeCell ref="B19:G19"/>
    <mergeCell ref="A3:E3"/>
    <mergeCell ref="A4:E4"/>
    <mergeCell ref="F4:M4"/>
    <mergeCell ref="N4:O4"/>
    <mergeCell ref="I19:N19"/>
    <mergeCell ref="B17:G17"/>
    <mergeCell ref="B15:G15"/>
    <mergeCell ref="B18:G18"/>
    <mergeCell ref="I17:N17"/>
    <mergeCell ref="B7:G7"/>
    <mergeCell ref="I7:N7"/>
    <mergeCell ref="I8:N8"/>
    <mergeCell ref="B8:G8"/>
    <mergeCell ref="O16:R16"/>
    <mergeCell ref="O7:R7"/>
    <mergeCell ref="O8:R8"/>
    <mergeCell ref="A6:H6"/>
    <mergeCell ref="B9:G9"/>
    <mergeCell ref="I9:N9"/>
    <mergeCell ref="B10:G10"/>
    <mergeCell ref="I10:N10"/>
    <mergeCell ref="O9:R9"/>
    <mergeCell ref="P4:S4"/>
    <mergeCell ref="T4:V4"/>
    <mergeCell ref="W4:AN4"/>
    <mergeCell ref="V7:AA7"/>
    <mergeCell ref="AC7:AH7"/>
    <mergeCell ref="AI7:AL7"/>
    <mergeCell ref="V8:AA8"/>
    <mergeCell ref="AC8:AH8"/>
    <mergeCell ref="AI8:AL8"/>
    <mergeCell ref="S7:T7"/>
    <mergeCell ref="S8:T8"/>
    <mergeCell ref="C1:AA1"/>
    <mergeCell ref="AC1:AK1"/>
    <mergeCell ref="AQ2:BF3"/>
    <mergeCell ref="AQ16:AS16"/>
    <mergeCell ref="AU8:AW8"/>
    <mergeCell ref="AU9:AW9"/>
    <mergeCell ref="AU10:AW10"/>
    <mergeCell ref="AU11:AW11"/>
    <mergeCell ref="AU12:AW12"/>
    <mergeCell ref="AU13:AW13"/>
    <mergeCell ref="AU14:AW14"/>
    <mergeCell ref="AQ11:AS11"/>
    <mergeCell ref="AQ8:AS8"/>
    <mergeCell ref="AQ9:AS9"/>
    <mergeCell ref="AQ10:AS10"/>
    <mergeCell ref="AQ5:BF6"/>
    <mergeCell ref="AM7:AN7"/>
    <mergeCell ref="AM8:AN8"/>
    <mergeCell ref="V9:AA9"/>
    <mergeCell ref="R3:V3"/>
    <mergeCell ref="W3:AB3"/>
    <mergeCell ref="AC3:AG3"/>
    <mergeCell ref="F3:Q3"/>
    <mergeCell ref="AH3:AN3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32"/>
  <sheetViews>
    <sheetView showZeros="0" zoomScale="75" workbookViewId="0">
      <pane xSplit="2" ySplit="7" topLeftCell="C8" activePane="bottomRight" state="frozen"/>
      <selection pane="topRight" activeCell="C25" sqref="C25:L25"/>
      <selection pane="bottomLeft" activeCell="C25" sqref="C25:L25"/>
      <selection pane="bottomRight" activeCell="F4" sqref="F4:M4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9" width="2.6640625" style="1" customWidth="1"/>
    <col min="50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C1" s="79" t="str">
        <f>'中部申込み（男子のみ）'!C1:AA1</f>
        <v>第７７回中部日本卓球選手権大会県予選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2"/>
      <c r="AC1" s="80" t="s">
        <v>37</v>
      </c>
      <c r="AD1" s="80"/>
      <c r="AE1" s="80"/>
      <c r="AF1" s="80"/>
      <c r="AG1" s="80"/>
      <c r="AH1" s="80"/>
      <c r="AI1" s="80"/>
      <c r="AJ1" s="80"/>
      <c r="AK1" s="80"/>
    </row>
    <row r="2" spans="1:58" ht="12.75" customHeight="1" thickTop="1" x14ac:dyDescent="0.2">
      <c r="AQ2" s="81" t="s">
        <v>38</v>
      </c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</row>
    <row r="3" spans="1:58" ht="33" customHeight="1" x14ac:dyDescent="0.2">
      <c r="A3" s="90" t="s">
        <v>39</v>
      </c>
      <c r="B3" s="91"/>
      <c r="C3" s="91"/>
      <c r="D3" s="91"/>
      <c r="E3" s="92"/>
      <c r="F3" s="95">
        <f>部員ﾃﾞｰﾀ入力!V2</f>
        <v>0</v>
      </c>
      <c r="G3" s="96"/>
      <c r="H3" s="96"/>
      <c r="I3" s="96"/>
      <c r="J3" s="96"/>
      <c r="K3" s="96"/>
      <c r="L3" s="96"/>
      <c r="M3" s="96"/>
      <c r="N3" s="96"/>
      <c r="O3" s="96"/>
      <c r="P3" s="97"/>
      <c r="Q3" s="98"/>
      <c r="R3" s="90" t="s">
        <v>25</v>
      </c>
      <c r="S3" s="91"/>
      <c r="T3" s="91"/>
      <c r="U3" s="91"/>
      <c r="V3" s="92"/>
      <c r="W3" s="93">
        <f>部員ﾃﾞｰﾀ入力!V4</f>
        <v>0</v>
      </c>
      <c r="X3" s="93"/>
      <c r="Y3" s="93"/>
      <c r="Z3" s="93"/>
      <c r="AA3" s="93"/>
      <c r="AB3" s="93"/>
      <c r="AC3" s="94" t="s">
        <v>26</v>
      </c>
      <c r="AD3" s="94"/>
      <c r="AE3" s="94"/>
      <c r="AF3" s="94"/>
      <c r="AG3" s="94"/>
      <c r="AH3" s="93">
        <f>部員ﾃﾞｰﾀ入力!V5</f>
        <v>0</v>
      </c>
      <c r="AI3" s="93"/>
      <c r="AJ3" s="93"/>
      <c r="AK3" s="93"/>
      <c r="AL3" s="93"/>
      <c r="AM3" s="93"/>
      <c r="AN3" s="93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</row>
    <row r="4" spans="1:58" ht="33" customHeight="1" x14ac:dyDescent="0.2">
      <c r="A4" s="90" t="s">
        <v>40</v>
      </c>
      <c r="B4" s="91"/>
      <c r="C4" s="91"/>
      <c r="D4" s="91"/>
      <c r="E4" s="92"/>
      <c r="F4" s="90">
        <f>部員ﾃﾞｰﾀ入力!V3</f>
        <v>0</v>
      </c>
      <c r="G4" s="91"/>
      <c r="H4" s="91"/>
      <c r="I4" s="91"/>
      <c r="J4" s="91"/>
      <c r="K4" s="91"/>
      <c r="L4" s="91"/>
      <c r="M4" s="92"/>
      <c r="N4" s="90" t="s">
        <v>41</v>
      </c>
      <c r="O4" s="98"/>
      <c r="P4" s="90">
        <f>部員ﾃﾞｰﾀ入力!V6</f>
        <v>0</v>
      </c>
      <c r="Q4" s="91"/>
      <c r="R4" s="91"/>
      <c r="S4" s="91"/>
      <c r="T4" s="90" t="s">
        <v>28</v>
      </c>
      <c r="U4" s="91"/>
      <c r="V4" s="92"/>
      <c r="W4" s="99">
        <f>部員ﾃﾞｰﾀ入力!V7</f>
        <v>0</v>
      </c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1"/>
    </row>
    <row r="5" spans="1:58" ht="20.25" customHeight="1" x14ac:dyDescent="0.2">
      <c r="A5" s="1" t="s">
        <v>42</v>
      </c>
      <c r="AQ5" s="83" t="s">
        <v>43</v>
      </c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</row>
    <row r="6" spans="1:58" ht="28.5" customHeight="1" x14ac:dyDescent="0.2">
      <c r="A6" s="141" t="s">
        <v>59</v>
      </c>
      <c r="B6" s="141"/>
      <c r="C6" s="141"/>
      <c r="D6" s="141"/>
      <c r="E6" s="141"/>
      <c r="F6" s="141"/>
      <c r="G6" s="141"/>
      <c r="H6" s="141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58" ht="33" customHeight="1" x14ac:dyDescent="0.2">
      <c r="A7" s="72" t="s">
        <v>0</v>
      </c>
      <c r="B7" s="94" t="s">
        <v>45</v>
      </c>
      <c r="C7" s="94"/>
      <c r="D7" s="94"/>
      <c r="E7" s="94"/>
      <c r="F7" s="94"/>
      <c r="G7" s="102"/>
      <c r="H7" s="45" t="s">
        <v>15</v>
      </c>
      <c r="I7" s="103" t="s">
        <v>8</v>
      </c>
      <c r="J7" s="103"/>
      <c r="K7" s="103"/>
      <c r="L7" s="103"/>
      <c r="M7" s="103"/>
      <c r="N7" s="103"/>
      <c r="O7" s="103" t="s">
        <v>46</v>
      </c>
      <c r="P7" s="103"/>
      <c r="Q7" s="103"/>
      <c r="R7" s="103"/>
      <c r="S7" s="84" t="s">
        <v>47</v>
      </c>
      <c r="T7" s="85"/>
      <c r="U7" s="72" t="s">
        <v>0</v>
      </c>
      <c r="V7" s="94" t="s">
        <v>45</v>
      </c>
      <c r="W7" s="94"/>
      <c r="X7" s="94"/>
      <c r="Y7" s="94"/>
      <c r="Z7" s="94"/>
      <c r="AA7" s="102"/>
      <c r="AB7" s="45" t="s">
        <v>15</v>
      </c>
      <c r="AC7" s="103" t="s">
        <v>8</v>
      </c>
      <c r="AD7" s="103"/>
      <c r="AE7" s="103"/>
      <c r="AF7" s="103"/>
      <c r="AG7" s="103"/>
      <c r="AH7" s="103"/>
      <c r="AI7" s="103" t="s">
        <v>46</v>
      </c>
      <c r="AJ7" s="103"/>
      <c r="AK7" s="103"/>
      <c r="AL7" s="103"/>
      <c r="AM7" s="84" t="s">
        <v>47</v>
      </c>
      <c r="AN7" s="85"/>
    </row>
    <row r="8" spans="1:58" ht="33" customHeight="1" x14ac:dyDescent="0.2">
      <c r="A8" s="42">
        <v>1</v>
      </c>
      <c r="B8" s="104" t="str">
        <f>IF($AQ8="","",VLOOKUP($AQ8,部員ﾃﾞｰﾀ入力!$A$2:$S$61,17,FALSE))</f>
        <v/>
      </c>
      <c r="C8" s="104"/>
      <c r="D8" s="104"/>
      <c r="E8" s="104"/>
      <c r="F8" s="104"/>
      <c r="G8" s="105"/>
      <c r="H8" s="68" t="str">
        <f>IF($AQ8="","",VLOOKUP($AQ8,部員ﾃﾞｰﾀ入力!$A$2:$S$61,16,FALSE))</f>
        <v/>
      </c>
      <c r="I8" s="106" t="str">
        <f>IF($AQ8="","",VLOOKUP($AQ8,部員ﾃﾞｰﾀ入力!$A$2:$S$61,9,FALSE))</f>
        <v/>
      </c>
      <c r="J8" s="106"/>
      <c r="K8" s="106"/>
      <c r="L8" s="106"/>
      <c r="M8" s="106"/>
      <c r="N8" s="106"/>
      <c r="O8" s="112"/>
      <c r="P8" s="113"/>
      <c r="Q8" s="113"/>
      <c r="R8" s="114"/>
      <c r="S8" s="86" t="str">
        <f>IF($AQ8="","",VLOOKUP($AQ8,部員ﾃﾞｰﾀ入力!$A$2:$S$61,19,FALSE))</f>
        <v/>
      </c>
      <c r="T8" s="87"/>
      <c r="U8" s="54">
        <v>17</v>
      </c>
      <c r="V8" s="104" t="str">
        <f>IF($AU8="","",VLOOKUP($AU8,部員ﾃﾞｰﾀ入力!$A$2:$S$61,17,FALSE))</f>
        <v/>
      </c>
      <c r="W8" s="104"/>
      <c r="X8" s="104"/>
      <c r="Y8" s="104"/>
      <c r="Z8" s="104"/>
      <c r="AA8" s="105"/>
      <c r="AB8" s="68" t="str">
        <f>IF($AU8="","",VLOOKUP($AU8,部員ﾃﾞｰﾀ入力!$A$2:$S$61,16,FALSE))</f>
        <v/>
      </c>
      <c r="AC8" s="106" t="str">
        <f>IF($AU8="","",VLOOKUP($AU8,部員ﾃﾞｰﾀ入力!$A$2:$S$61,9,FALSE))</f>
        <v/>
      </c>
      <c r="AD8" s="106"/>
      <c r="AE8" s="106"/>
      <c r="AF8" s="106"/>
      <c r="AG8" s="106"/>
      <c r="AH8" s="106"/>
      <c r="AI8" s="107"/>
      <c r="AJ8" s="107"/>
      <c r="AK8" s="107"/>
      <c r="AL8" s="107"/>
      <c r="AM8" s="86" t="str">
        <f>IF($AU8="","",VLOOKUP($AU8,部員ﾃﾞｰﾀ入力!$A$2:$S$61,19,FALSE))</f>
        <v/>
      </c>
      <c r="AN8" s="87"/>
      <c r="AP8" s="3">
        <v>1</v>
      </c>
      <c r="AQ8" s="82"/>
      <c r="AR8" s="82"/>
      <c r="AS8" s="82"/>
      <c r="AT8" s="3">
        <v>17</v>
      </c>
      <c r="AU8" s="82"/>
      <c r="AV8" s="82"/>
      <c r="AW8" s="82"/>
    </row>
    <row r="9" spans="1:58" ht="33" customHeight="1" x14ac:dyDescent="0.2">
      <c r="A9" s="43">
        <v>2</v>
      </c>
      <c r="B9" s="88" t="str">
        <f>IF($AQ9="","",VLOOKUP($AQ9,部員ﾃﾞｰﾀ入力!$A$2:$S$61,17,FALSE))</f>
        <v/>
      </c>
      <c r="C9" s="88"/>
      <c r="D9" s="88"/>
      <c r="E9" s="88"/>
      <c r="F9" s="88"/>
      <c r="G9" s="89"/>
      <c r="H9" s="69" t="str">
        <f>IF($AQ9="","",VLOOKUP($AQ9,部員ﾃﾞｰﾀ入力!$A$2:$S$61,16,FALSE))</f>
        <v/>
      </c>
      <c r="I9" s="110" t="str">
        <f>IF($AQ9="","",VLOOKUP($AQ9,部員ﾃﾞｰﾀ入力!$A$2:$S$61,9,FALSE))</f>
        <v/>
      </c>
      <c r="J9" s="110"/>
      <c r="K9" s="110"/>
      <c r="L9" s="110"/>
      <c r="M9" s="110"/>
      <c r="N9" s="110"/>
      <c r="O9" s="111"/>
      <c r="P9" s="111"/>
      <c r="Q9" s="111"/>
      <c r="R9" s="111"/>
      <c r="S9" s="108" t="str">
        <f>IF($AQ9="","",VLOOKUP($AQ9,部員ﾃﾞｰﾀ入力!$A$2:$S$61,19,FALSE))</f>
        <v/>
      </c>
      <c r="T9" s="109"/>
      <c r="U9" s="55">
        <v>18</v>
      </c>
      <c r="V9" s="88" t="str">
        <f>IF($AU9="","",VLOOKUP($AU9,部員ﾃﾞｰﾀ入力!$A$2:$S$61,17,FALSE))</f>
        <v/>
      </c>
      <c r="W9" s="88"/>
      <c r="X9" s="88"/>
      <c r="Y9" s="88"/>
      <c r="Z9" s="88"/>
      <c r="AA9" s="89"/>
      <c r="AB9" s="69" t="str">
        <f>IF($AU9="","",VLOOKUP($AU9,部員ﾃﾞｰﾀ入力!$A$2:$S$61,16,FALSE))</f>
        <v/>
      </c>
      <c r="AC9" s="110" t="str">
        <f>IF($AU9="","",VLOOKUP($AU9,部員ﾃﾞｰﾀ入力!$A$2:$S$61,9,FALSE))</f>
        <v/>
      </c>
      <c r="AD9" s="110"/>
      <c r="AE9" s="110"/>
      <c r="AF9" s="110"/>
      <c r="AG9" s="110"/>
      <c r="AH9" s="110"/>
      <c r="AI9" s="111"/>
      <c r="AJ9" s="111"/>
      <c r="AK9" s="111"/>
      <c r="AL9" s="111"/>
      <c r="AM9" s="108" t="str">
        <f>IF($AU9="","",VLOOKUP($AU9,部員ﾃﾞｰﾀ入力!$A$2:$S$61,19,FALSE))</f>
        <v/>
      </c>
      <c r="AN9" s="109"/>
      <c r="AP9" s="3">
        <v>2</v>
      </c>
      <c r="AQ9" s="82"/>
      <c r="AR9" s="82"/>
      <c r="AS9" s="82"/>
      <c r="AT9" s="3">
        <v>18</v>
      </c>
      <c r="AU9" s="82"/>
      <c r="AV9" s="82"/>
      <c r="AW9" s="82"/>
    </row>
    <row r="10" spans="1:58" ht="33" customHeight="1" x14ac:dyDescent="0.2">
      <c r="A10" s="43">
        <v>3</v>
      </c>
      <c r="B10" s="88" t="str">
        <f>IF($AQ10="","",VLOOKUP($AQ10,部員ﾃﾞｰﾀ入力!$A$2:$S$61,17,FALSE))</f>
        <v/>
      </c>
      <c r="C10" s="88"/>
      <c r="D10" s="88"/>
      <c r="E10" s="88"/>
      <c r="F10" s="88"/>
      <c r="G10" s="89"/>
      <c r="H10" s="69" t="str">
        <f>IF($AQ10="","",VLOOKUP($AQ10,部員ﾃﾞｰﾀ入力!$A$2:$S$61,16,FALSE))</f>
        <v/>
      </c>
      <c r="I10" s="110" t="str">
        <f>IF($AQ10="","",VLOOKUP($AQ10,部員ﾃﾞｰﾀ入力!$A$2:$S$61,9,FALSE))</f>
        <v/>
      </c>
      <c r="J10" s="110"/>
      <c r="K10" s="110"/>
      <c r="L10" s="110"/>
      <c r="M10" s="110"/>
      <c r="N10" s="110"/>
      <c r="O10" s="139"/>
      <c r="P10" s="139"/>
      <c r="Q10" s="139"/>
      <c r="R10" s="139"/>
      <c r="S10" s="108" t="str">
        <f>IF($AQ10="","",VLOOKUP($AQ10,部員ﾃﾞｰﾀ入力!$A$2:$S$61,19,FALSE))</f>
        <v/>
      </c>
      <c r="T10" s="109"/>
      <c r="U10" s="55">
        <v>19</v>
      </c>
      <c r="V10" s="88" t="str">
        <f>IF($AU10="","",VLOOKUP($AU10,部員ﾃﾞｰﾀ入力!$A$2:$S$61,17,FALSE))</f>
        <v/>
      </c>
      <c r="W10" s="88"/>
      <c r="X10" s="88"/>
      <c r="Y10" s="88"/>
      <c r="Z10" s="88"/>
      <c r="AA10" s="89"/>
      <c r="AB10" s="69" t="str">
        <f>IF($AU10="","",VLOOKUP($AU10,部員ﾃﾞｰﾀ入力!$A$2:$S$61,16,FALSE))</f>
        <v/>
      </c>
      <c r="AC10" s="110" t="str">
        <f>IF($AU10="","",VLOOKUP($AU10,部員ﾃﾞｰﾀ入力!$A$2:$S$61,9,FALSE))</f>
        <v/>
      </c>
      <c r="AD10" s="110"/>
      <c r="AE10" s="110"/>
      <c r="AF10" s="110"/>
      <c r="AG10" s="110"/>
      <c r="AH10" s="110"/>
      <c r="AI10" s="111"/>
      <c r="AJ10" s="111"/>
      <c r="AK10" s="111"/>
      <c r="AL10" s="111"/>
      <c r="AM10" s="108" t="str">
        <f>IF($AU10="","",VLOOKUP($AU10,部員ﾃﾞｰﾀ入力!$A$2:$S$61,19,FALSE))</f>
        <v/>
      </c>
      <c r="AN10" s="109"/>
      <c r="AP10" s="3">
        <v>3</v>
      </c>
      <c r="AQ10" s="82"/>
      <c r="AR10" s="82"/>
      <c r="AS10" s="82"/>
      <c r="AT10" s="3">
        <v>19</v>
      </c>
      <c r="AU10" s="82"/>
      <c r="AV10" s="82"/>
      <c r="AW10" s="82"/>
    </row>
    <row r="11" spans="1:58" ht="33" customHeight="1" x14ac:dyDescent="0.2">
      <c r="A11" s="43">
        <v>4</v>
      </c>
      <c r="B11" s="88" t="str">
        <f>IF($AQ11="","",VLOOKUP($AQ11,部員ﾃﾞｰﾀ入力!$A$2:$S$61,17,FALSE))</f>
        <v/>
      </c>
      <c r="C11" s="88"/>
      <c r="D11" s="88"/>
      <c r="E11" s="88"/>
      <c r="F11" s="88"/>
      <c r="G11" s="89"/>
      <c r="H11" s="69" t="str">
        <f>IF($AQ11="","",VLOOKUP($AQ11,部員ﾃﾞｰﾀ入力!$A$2:$S$61,16,FALSE))</f>
        <v/>
      </c>
      <c r="I11" s="110" t="str">
        <f>IF($AQ11="","",VLOOKUP($AQ11,部員ﾃﾞｰﾀ入力!$A$2:$S$61,9,FALSE))</f>
        <v/>
      </c>
      <c r="J11" s="110"/>
      <c r="K11" s="110"/>
      <c r="L11" s="110"/>
      <c r="M11" s="110"/>
      <c r="N11" s="110"/>
      <c r="O11" s="139"/>
      <c r="P11" s="139"/>
      <c r="Q11" s="139"/>
      <c r="R11" s="139"/>
      <c r="S11" s="108" t="str">
        <f>IF($AQ11="","",VLOOKUP($AQ11,部員ﾃﾞｰﾀ入力!$A$2:$S$61,19,FALSE))</f>
        <v/>
      </c>
      <c r="T11" s="109"/>
      <c r="U11" s="55">
        <v>20</v>
      </c>
      <c r="V11" s="88" t="str">
        <f>IF($AU11="","",VLOOKUP($AU11,部員ﾃﾞｰﾀ入力!$A$2:$S$61,17,FALSE))</f>
        <v/>
      </c>
      <c r="W11" s="88"/>
      <c r="X11" s="88"/>
      <c r="Y11" s="88"/>
      <c r="Z11" s="88"/>
      <c r="AA11" s="89"/>
      <c r="AB11" s="69" t="str">
        <f>IF($AU11="","",VLOOKUP($AU11,部員ﾃﾞｰﾀ入力!$A$2:$S$61,16,FALSE))</f>
        <v/>
      </c>
      <c r="AC11" s="110" t="str">
        <f>IF($AU11="","",VLOOKUP($AU11,部員ﾃﾞｰﾀ入力!$A$2:$S$61,9,FALSE))</f>
        <v/>
      </c>
      <c r="AD11" s="110"/>
      <c r="AE11" s="110"/>
      <c r="AF11" s="110"/>
      <c r="AG11" s="110"/>
      <c r="AH11" s="110"/>
      <c r="AI11" s="111"/>
      <c r="AJ11" s="111"/>
      <c r="AK11" s="111"/>
      <c r="AL11" s="111"/>
      <c r="AM11" s="108" t="str">
        <f>IF($AU11="","",VLOOKUP($AU11,部員ﾃﾞｰﾀ入力!$A$2:$S$61,19,FALSE))</f>
        <v/>
      </c>
      <c r="AN11" s="109"/>
      <c r="AP11" s="3">
        <v>4</v>
      </c>
      <c r="AQ11" s="82"/>
      <c r="AR11" s="82"/>
      <c r="AS11" s="82"/>
      <c r="AT11" s="3">
        <v>20</v>
      </c>
      <c r="AU11" s="82"/>
      <c r="AV11" s="82"/>
      <c r="AW11" s="82"/>
    </row>
    <row r="12" spans="1:58" ht="33" customHeight="1" x14ac:dyDescent="0.2">
      <c r="A12" s="43">
        <v>5</v>
      </c>
      <c r="B12" s="88" t="str">
        <f>IF($AQ12="","",VLOOKUP($AQ12,部員ﾃﾞｰﾀ入力!$A$2:$S$61,17,FALSE))</f>
        <v/>
      </c>
      <c r="C12" s="88"/>
      <c r="D12" s="88"/>
      <c r="E12" s="88"/>
      <c r="F12" s="88"/>
      <c r="G12" s="89"/>
      <c r="H12" s="69" t="str">
        <f>IF($AQ12="","",VLOOKUP($AQ12,部員ﾃﾞｰﾀ入力!$A$2:$S$61,16,FALSE))</f>
        <v/>
      </c>
      <c r="I12" s="110" t="str">
        <f>IF($AQ12="","",VLOOKUP($AQ12,部員ﾃﾞｰﾀ入力!$A$2:$S$61,9,FALSE))</f>
        <v/>
      </c>
      <c r="J12" s="110"/>
      <c r="K12" s="110"/>
      <c r="L12" s="110"/>
      <c r="M12" s="110"/>
      <c r="N12" s="110"/>
      <c r="O12" s="139"/>
      <c r="P12" s="139"/>
      <c r="Q12" s="139"/>
      <c r="R12" s="139"/>
      <c r="S12" s="108" t="str">
        <f>IF($AQ12="","",VLOOKUP($AQ12,部員ﾃﾞｰﾀ入力!$A$2:$S$61,19,FALSE))</f>
        <v/>
      </c>
      <c r="T12" s="109"/>
      <c r="U12" s="55">
        <v>21</v>
      </c>
      <c r="V12" s="88" t="str">
        <f>IF($AU12="","",VLOOKUP($AU12,部員ﾃﾞｰﾀ入力!$A$2:$S$61,17,FALSE))</f>
        <v/>
      </c>
      <c r="W12" s="88"/>
      <c r="X12" s="88"/>
      <c r="Y12" s="88"/>
      <c r="Z12" s="88"/>
      <c r="AA12" s="89"/>
      <c r="AB12" s="69" t="str">
        <f>IF($AU12="","",VLOOKUP($AU12,部員ﾃﾞｰﾀ入力!$A$2:$S$61,16,FALSE))</f>
        <v/>
      </c>
      <c r="AC12" s="110" t="str">
        <f>IF($AU12="","",VLOOKUP($AU12,部員ﾃﾞｰﾀ入力!$A$2:$S$61,9,FALSE))</f>
        <v/>
      </c>
      <c r="AD12" s="110"/>
      <c r="AE12" s="110"/>
      <c r="AF12" s="110"/>
      <c r="AG12" s="110"/>
      <c r="AH12" s="110"/>
      <c r="AI12" s="111"/>
      <c r="AJ12" s="111"/>
      <c r="AK12" s="111"/>
      <c r="AL12" s="111"/>
      <c r="AM12" s="108" t="str">
        <f>IF($AU12="","",VLOOKUP($AU12,部員ﾃﾞｰﾀ入力!$A$2:$S$61,19,FALSE))</f>
        <v/>
      </c>
      <c r="AN12" s="109"/>
      <c r="AP12" s="3">
        <v>5</v>
      </c>
      <c r="AQ12" s="82"/>
      <c r="AR12" s="82"/>
      <c r="AS12" s="82"/>
      <c r="AT12" s="3">
        <v>21</v>
      </c>
      <c r="AU12" s="82"/>
      <c r="AV12" s="82"/>
      <c r="AW12" s="82"/>
    </row>
    <row r="13" spans="1:58" ht="33" customHeight="1" x14ac:dyDescent="0.2">
      <c r="A13" s="43">
        <v>6</v>
      </c>
      <c r="B13" s="88" t="str">
        <f>IF($AQ13="","",VLOOKUP($AQ13,部員ﾃﾞｰﾀ入力!$A$2:$S$61,17,FALSE))</f>
        <v/>
      </c>
      <c r="C13" s="88"/>
      <c r="D13" s="88"/>
      <c r="E13" s="88"/>
      <c r="F13" s="88"/>
      <c r="G13" s="89"/>
      <c r="H13" s="69" t="str">
        <f>IF($AQ13="","",VLOOKUP($AQ13,部員ﾃﾞｰﾀ入力!$A$2:$S$61,16,FALSE))</f>
        <v/>
      </c>
      <c r="I13" s="110" t="str">
        <f>IF($AQ13="","",VLOOKUP($AQ13,部員ﾃﾞｰﾀ入力!$A$2:$S$61,9,FALSE))</f>
        <v/>
      </c>
      <c r="J13" s="110"/>
      <c r="K13" s="110"/>
      <c r="L13" s="110"/>
      <c r="M13" s="110"/>
      <c r="N13" s="110"/>
      <c r="O13" s="139"/>
      <c r="P13" s="139"/>
      <c r="Q13" s="139"/>
      <c r="R13" s="139"/>
      <c r="S13" s="108" t="str">
        <f>IF($AQ13="","",VLOOKUP($AQ13,部員ﾃﾞｰﾀ入力!$A$2:$S$61,19,FALSE))</f>
        <v/>
      </c>
      <c r="T13" s="109"/>
      <c r="U13" s="55">
        <v>22</v>
      </c>
      <c r="V13" s="88" t="str">
        <f>IF($AU13="","",VLOOKUP($AU13,部員ﾃﾞｰﾀ入力!$A$2:$S$61,17,FALSE))</f>
        <v/>
      </c>
      <c r="W13" s="88"/>
      <c r="X13" s="88"/>
      <c r="Y13" s="88"/>
      <c r="Z13" s="88"/>
      <c r="AA13" s="89"/>
      <c r="AB13" s="69" t="str">
        <f>IF($AU13="","",VLOOKUP($AU13,部員ﾃﾞｰﾀ入力!$A$2:$S$61,16,FALSE))</f>
        <v/>
      </c>
      <c r="AC13" s="110" t="str">
        <f>IF($AU13="","",VLOOKUP($AU13,部員ﾃﾞｰﾀ入力!$A$2:$S$61,9,FALSE))</f>
        <v/>
      </c>
      <c r="AD13" s="110"/>
      <c r="AE13" s="110"/>
      <c r="AF13" s="110"/>
      <c r="AG13" s="110"/>
      <c r="AH13" s="110"/>
      <c r="AI13" s="111"/>
      <c r="AJ13" s="111"/>
      <c r="AK13" s="111"/>
      <c r="AL13" s="111"/>
      <c r="AM13" s="108" t="str">
        <f>IF($AU13="","",VLOOKUP($AU13,部員ﾃﾞｰﾀ入力!$A$2:$S$61,19,FALSE))</f>
        <v/>
      </c>
      <c r="AN13" s="109"/>
      <c r="AP13" s="3">
        <v>6</v>
      </c>
      <c r="AQ13" s="82"/>
      <c r="AR13" s="82"/>
      <c r="AS13" s="82"/>
      <c r="AT13" s="3">
        <v>22</v>
      </c>
      <c r="AU13" s="82"/>
      <c r="AV13" s="82"/>
      <c r="AW13" s="82"/>
    </row>
    <row r="14" spans="1:58" ht="33" customHeight="1" x14ac:dyDescent="0.2">
      <c r="A14" s="43">
        <v>7</v>
      </c>
      <c r="B14" s="88" t="str">
        <f>IF($AQ14="","",VLOOKUP($AQ14,部員ﾃﾞｰﾀ入力!$A$2:$S$61,17,FALSE))</f>
        <v/>
      </c>
      <c r="C14" s="88"/>
      <c r="D14" s="88"/>
      <c r="E14" s="88"/>
      <c r="F14" s="88"/>
      <c r="G14" s="89"/>
      <c r="H14" s="69" t="str">
        <f>IF($AQ14="","",VLOOKUP($AQ14,部員ﾃﾞｰﾀ入力!$A$2:$S$61,16,FALSE))</f>
        <v/>
      </c>
      <c r="I14" s="110" t="str">
        <f>IF($AQ14="","",VLOOKUP($AQ14,部員ﾃﾞｰﾀ入力!$A$2:$S$61,9,FALSE))</f>
        <v/>
      </c>
      <c r="J14" s="110"/>
      <c r="K14" s="110"/>
      <c r="L14" s="110"/>
      <c r="M14" s="110"/>
      <c r="N14" s="110"/>
      <c r="O14" s="139"/>
      <c r="P14" s="139"/>
      <c r="Q14" s="139"/>
      <c r="R14" s="139"/>
      <c r="S14" s="108" t="str">
        <f>IF($AQ14="","",VLOOKUP($AQ14,部員ﾃﾞｰﾀ入力!$A$2:$S$61,19,FALSE))</f>
        <v/>
      </c>
      <c r="T14" s="109"/>
      <c r="U14" s="55">
        <v>23</v>
      </c>
      <c r="V14" s="88" t="str">
        <f>IF($AU14="","",VLOOKUP($AU14,部員ﾃﾞｰﾀ入力!$A$2:$S$61,17,FALSE))</f>
        <v/>
      </c>
      <c r="W14" s="88"/>
      <c r="X14" s="88"/>
      <c r="Y14" s="88"/>
      <c r="Z14" s="88"/>
      <c r="AA14" s="89"/>
      <c r="AB14" s="69" t="str">
        <f>IF($AU14="","",VLOOKUP($AU14,部員ﾃﾞｰﾀ入力!$A$2:$S$61,16,FALSE))</f>
        <v/>
      </c>
      <c r="AC14" s="110" t="str">
        <f>IF($AU14="","",VLOOKUP($AU14,部員ﾃﾞｰﾀ入力!$A$2:$S$61,9,FALSE))</f>
        <v/>
      </c>
      <c r="AD14" s="110"/>
      <c r="AE14" s="110"/>
      <c r="AF14" s="110"/>
      <c r="AG14" s="110"/>
      <c r="AH14" s="110"/>
      <c r="AI14" s="111"/>
      <c r="AJ14" s="111"/>
      <c r="AK14" s="111"/>
      <c r="AL14" s="111"/>
      <c r="AM14" s="108" t="str">
        <f>IF($AU14="","",VLOOKUP($AU14,部員ﾃﾞｰﾀ入力!$A$2:$S$61,19,FALSE))</f>
        <v/>
      </c>
      <c r="AN14" s="109"/>
      <c r="AP14" s="3">
        <v>7</v>
      </c>
      <c r="AQ14" s="82"/>
      <c r="AR14" s="82"/>
      <c r="AS14" s="82"/>
      <c r="AT14" s="3">
        <v>23</v>
      </c>
      <c r="AU14" s="82"/>
      <c r="AV14" s="82"/>
      <c r="AW14" s="82"/>
    </row>
    <row r="15" spans="1:58" ht="33" customHeight="1" x14ac:dyDescent="0.2">
      <c r="A15" s="43">
        <v>8</v>
      </c>
      <c r="B15" s="88" t="str">
        <f>IF($AQ15="","",VLOOKUP($AQ15,部員ﾃﾞｰﾀ入力!$A$2:$S$61,17,FALSE))</f>
        <v/>
      </c>
      <c r="C15" s="88"/>
      <c r="D15" s="88"/>
      <c r="E15" s="88"/>
      <c r="F15" s="88"/>
      <c r="G15" s="89"/>
      <c r="H15" s="69" t="str">
        <f>IF($AQ15="","",VLOOKUP($AQ15,部員ﾃﾞｰﾀ入力!$A$2:$S$61,16,FALSE))</f>
        <v/>
      </c>
      <c r="I15" s="110" t="str">
        <f>IF($AQ15="","",VLOOKUP($AQ15,部員ﾃﾞｰﾀ入力!$A$2:$S$61,9,FALSE))</f>
        <v/>
      </c>
      <c r="J15" s="110"/>
      <c r="K15" s="110"/>
      <c r="L15" s="110"/>
      <c r="M15" s="110"/>
      <c r="N15" s="110"/>
      <c r="O15" s="139"/>
      <c r="P15" s="139"/>
      <c r="Q15" s="139"/>
      <c r="R15" s="139"/>
      <c r="S15" s="108" t="str">
        <f>IF($AQ15="","",VLOOKUP($AQ15,部員ﾃﾞｰﾀ入力!$A$2:$S$61,19,FALSE))</f>
        <v/>
      </c>
      <c r="T15" s="109"/>
      <c r="U15" s="55">
        <v>24</v>
      </c>
      <c r="V15" s="88" t="str">
        <f>IF($AU15="","",VLOOKUP($AU15,部員ﾃﾞｰﾀ入力!$A$2:$S$61,17,FALSE))</f>
        <v/>
      </c>
      <c r="W15" s="88"/>
      <c r="X15" s="88"/>
      <c r="Y15" s="88"/>
      <c r="Z15" s="88"/>
      <c r="AA15" s="89"/>
      <c r="AB15" s="69" t="str">
        <f>IF($AU15="","",VLOOKUP($AU15,部員ﾃﾞｰﾀ入力!$A$2:$S$61,16,FALSE))</f>
        <v/>
      </c>
      <c r="AC15" s="110" t="str">
        <f>IF($AU15="","",VLOOKUP($AU15,部員ﾃﾞｰﾀ入力!$A$2:$S$61,9,FALSE))</f>
        <v/>
      </c>
      <c r="AD15" s="110"/>
      <c r="AE15" s="110"/>
      <c r="AF15" s="110"/>
      <c r="AG15" s="110"/>
      <c r="AH15" s="110"/>
      <c r="AI15" s="111"/>
      <c r="AJ15" s="111"/>
      <c r="AK15" s="111"/>
      <c r="AL15" s="111"/>
      <c r="AM15" s="108" t="str">
        <f>IF($AU15="","",VLOOKUP($AU15,部員ﾃﾞｰﾀ入力!$A$2:$S$61,19,FALSE))</f>
        <v/>
      </c>
      <c r="AN15" s="109"/>
      <c r="AP15" s="3">
        <v>8</v>
      </c>
      <c r="AQ15" s="82"/>
      <c r="AR15" s="82"/>
      <c r="AS15" s="82"/>
      <c r="AT15" s="3">
        <v>24</v>
      </c>
      <c r="AU15" s="82"/>
      <c r="AV15" s="82"/>
      <c r="AW15" s="82"/>
    </row>
    <row r="16" spans="1:58" ht="33" customHeight="1" x14ac:dyDescent="0.2">
      <c r="A16" s="43">
        <v>9</v>
      </c>
      <c r="B16" s="88" t="str">
        <f>IF($AQ16="","",VLOOKUP($AQ16,部員ﾃﾞｰﾀ入力!$A$2:$S$61,17,FALSE))</f>
        <v/>
      </c>
      <c r="C16" s="88"/>
      <c r="D16" s="88"/>
      <c r="E16" s="88"/>
      <c r="F16" s="88"/>
      <c r="G16" s="89"/>
      <c r="H16" s="69" t="str">
        <f>IF($AQ16="","",VLOOKUP($AQ16,部員ﾃﾞｰﾀ入力!$A$2:$S$61,16,FALSE))</f>
        <v/>
      </c>
      <c r="I16" s="110" t="str">
        <f>IF($AQ16="","",VLOOKUP($AQ16,部員ﾃﾞｰﾀ入力!$A$2:$S$61,9,FALSE))</f>
        <v/>
      </c>
      <c r="J16" s="110"/>
      <c r="K16" s="110"/>
      <c r="L16" s="110"/>
      <c r="M16" s="110"/>
      <c r="N16" s="110"/>
      <c r="O16" s="139"/>
      <c r="P16" s="139"/>
      <c r="Q16" s="139"/>
      <c r="R16" s="139"/>
      <c r="S16" s="108" t="str">
        <f>IF($AQ16="","",VLOOKUP($AQ16,部員ﾃﾞｰﾀ入力!$A$2:$S$61,19,FALSE))</f>
        <v/>
      </c>
      <c r="T16" s="109"/>
      <c r="U16" s="55">
        <v>25</v>
      </c>
      <c r="V16" s="88" t="str">
        <f>IF($AU16="","",VLOOKUP($AU16,部員ﾃﾞｰﾀ入力!$A$2:$S$61,17,FALSE))</f>
        <v/>
      </c>
      <c r="W16" s="88"/>
      <c r="X16" s="88"/>
      <c r="Y16" s="88"/>
      <c r="Z16" s="88"/>
      <c r="AA16" s="89"/>
      <c r="AB16" s="69" t="str">
        <f>IF($AU16="","",VLOOKUP($AU16,部員ﾃﾞｰﾀ入力!$A$2:$S$61,16,FALSE))</f>
        <v/>
      </c>
      <c r="AC16" s="110" t="str">
        <f>IF($AU16="","",VLOOKUP($AU16,部員ﾃﾞｰﾀ入力!$A$2:$S$61,9,FALSE))</f>
        <v/>
      </c>
      <c r="AD16" s="110"/>
      <c r="AE16" s="110"/>
      <c r="AF16" s="110"/>
      <c r="AG16" s="110"/>
      <c r="AH16" s="110"/>
      <c r="AI16" s="111"/>
      <c r="AJ16" s="111"/>
      <c r="AK16" s="111"/>
      <c r="AL16" s="111"/>
      <c r="AM16" s="108" t="str">
        <f>IF($AU16="","",VLOOKUP($AU16,部員ﾃﾞｰﾀ入力!$A$2:$S$61,19,FALSE))</f>
        <v/>
      </c>
      <c r="AN16" s="109"/>
      <c r="AP16" s="3">
        <v>9</v>
      </c>
      <c r="AQ16" s="82"/>
      <c r="AR16" s="82"/>
      <c r="AS16" s="82"/>
      <c r="AT16" s="3">
        <v>25</v>
      </c>
      <c r="AU16" s="82"/>
      <c r="AV16" s="82"/>
      <c r="AW16" s="82"/>
    </row>
    <row r="17" spans="1:69" ht="33" customHeight="1" x14ac:dyDescent="0.2">
      <c r="A17" s="43">
        <v>10</v>
      </c>
      <c r="B17" s="88" t="str">
        <f>IF($AQ17="","",VLOOKUP($AQ17,部員ﾃﾞｰﾀ入力!$A$2:$S$61,17,FALSE))</f>
        <v/>
      </c>
      <c r="C17" s="88"/>
      <c r="D17" s="88"/>
      <c r="E17" s="88"/>
      <c r="F17" s="88"/>
      <c r="G17" s="89"/>
      <c r="H17" s="69" t="str">
        <f>IF($AQ17="","",VLOOKUP($AQ17,部員ﾃﾞｰﾀ入力!$A$2:$S$61,16,FALSE))</f>
        <v/>
      </c>
      <c r="I17" s="110" t="str">
        <f>IF($AQ17="","",VLOOKUP($AQ17,部員ﾃﾞｰﾀ入力!$A$2:$S$61,9,FALSE))</f>
        <v/>
      </c>
      <c r="J17" s="110"/>
      <c r="K17" s="110"/>
      <c r="L17" s="110"/>
      <c r="M17" s="110"/>
      <c r="N17" s="110"/>
      <c r="O17" s="139"/>
      <c r="P17" s="139"/>
      <c r="Q17" s="139"/>
      <c r="R17" s="139"/>
      <c r="S17" s="108" t="str">
        <f>IF($AQ17="","",VLOOKUP($AQ17,部員ﾃﾞｰﾀ入力!$A$2:$S$61,19,FALSE))</f>
        <v/>
      </c>
      <c r="T17" s="109"/>
      <c r="U17" s="55">
        <v>26</v>
      </c>
      <c r="V17" s="88" t="str">
        <f>IF($AU17="","",VLOOKUP($AU17,部員ﾃﾞｰﾀ入力!$A$2:$S$61,17,FALSE))</f>
        <v/>
      </c>
      <c r="W17" s="88"/>
      <c r="X17" s="88"/>
      <c r="Y17" s="88"/>
      <c r="Z17" s="88"/>
      <c r="AA17" s="89"/>
      <c r="AB17" s="69" t="str">
        <f>IF($AU17="","",VLOOKUP($AU17,部員ﾃﾞｰﾀ入力!$A$2:$S$61,16,FALSE))</f>
        <v/>
      </c>
      <c r="AC17" s="110" t="str">
        <f>IF($AU17="","",VLOOKUP($AU17,部員ﾃﾞｰﾀ入力!$A$2:$S$61,9,FALSE))</f>
        <v/>
      </c>
      <c r="AD17" s="110"/>
      <c r="AE17" s="110"/>
      <c r="AF17" s="110"/>
      <c r="AG17" s="110"/>
      <c r="AH17" s="110"/>
      <c r="AI17" s="111"/>
      <c r="AJ17" s="111"/>
      <c r="AK17" s="111"/>
      <c r="AL17" s="111"/>
      <c r="AM17" s="108" t="str">
        <f>IF($AU17="","",VLOOKUP($AU17,部員ﾃﾞｰﾀ入力!$A$2:$S$61,19,FALSE))</f>
        <v/>
      </c>
      <c r="AN17" s="109"/>
      <c r="AP17" s="3">
        <v>10</v>
      </c>
      <c r="AQ17" s="82"/>
      <c r="AR17" s="82"/>
      <c r="AS17" s="82"/>
      <c r="AT17" s="3">
        <v>26</v>
      </c>
      <c r="AU17" s="82"/>
      <c r="AV17" s="82"/>
      <c r="AW17" s="82"/>
    </row>
    <row r="18" spans="1:69" ht="33" customHeight="1" x14ac:dyDescent="0.2">
      <c r="A18" s="43">
        <v>11</v>
      </c>
      <c r="B18" s="88" t="str">
        <f>IF($AQ18="","",VLOOKUP($AQ18,部員ﾃﾞｰﾀ入力!$A$2:$S$61,17,FALSE))</f>
        <v/>
      </c>
      <c r="C18" s="88"/>
      <c r="D18" s="88"/>
      <c r="E18" s="88"/>
      <c r="F18" s="88"/>
      <c r="G18" s="89"/>
      <c r="H18" s="69" t="str">
        <f>IF($AQ18="","",VLOOKUP($AQ18,部員ﾃﾞｰﾀ入力!$A$2:$S$61,16,FALSE))</f>
        <v/>
      </c>
      <c r="I18" s="110" t="str">
        <f>IF($AQ18="","",VLOOKUP($AQ18,部員ﾃﾞｰﾀ入力!$A$2:$S$61,9,FALSE))</f>
        <v/>
      </c>
      <c r="J18" s="110"/>
      <c r="K18" s="110"/>
      <c r="L18" s="110"/>
      <c r="M18" s="110"/>
      <c r="N18" s="110"/>
      <c r="O18" s="139"/>
      <c r="P18" s="139"/>
      <c r="Q18" s="139"/>
      <c r="R18" s="139"/>
      <c r="S18" s="108" t="str">
        <f>IF($AQ18="","",VLOOKUP($AQ18,部員ﾃﾞｰﾀ入力!$A$2:$S$61,19,FALSE))</f>
        <v/>
      </c>
      <c r="T18" s="109"/>
      <c r="U18" s="55">
        <v>27</v>
      </c>
      <c r="V18" s="88" t="str">
        <f>IF($AU18="","",VLOOKUP($AU18,部員ﾃﾞｰﾀ入力!$A$2:$S$61,17,FALSE))</f>
        <v/>
      </c>
      <c r="W18" s="88"/>
      <c r="X18" s="88"/>
      <c r="Y18" s="88"/>
      <c r="Z18" s="88"/>
      <c r="AA18" s="89"/>
      <c r="AB18" s="69" t="str">
        <f>IF($AU18="","",VLOOKUP($AU18,部員ﾃﾞｰﾀ入力!$A$2:$S$61,16,FALSE))</f>
        <v/>
      </c>
      <c r="AC18" s="110" t="str">
        <f>IF($AU18="","",VLOOKUP($AU18,部員ﾃﾞｰﾀ入力!$A$2:$S$61,9,FALSE))</f>
        <v/>
      </c>
      <c r="AD18" s="110"/>
      <c r="AE18" s="110"/>
      <c r="AF18" s="110"/>
      <c r="AG18" s="110"/>
      <c r="AH18" s="110"/>
      <c r="AI18" s="111"/>
      <c r="AJ18" s="111"/>
      <c r="AK18" s="111"/>
      <c r="AL18" s="111"/>
      <c r="AM18" s="108" t="str">
        <f>IF($AU18="","",VLOOKUP($AU18,部員ﾃﾞｰﾀ入力!$A$2:$S$61,19,FALSE))</f>
        <v/>
      </c>
      <c r="AN18" s="109"/>
      <c r="AP18" s="3">
        <v>11</v>
      </c>
      <c r="AQ18" s="82"/>
      <c r="AR18" s="82"/>
      <c r="AS18" s="82"/>
      <c r="AT18" s="3">
        <v>27</v>
      </c>
      <c r="AU18" s="82"/>
      <c r="AV18" s="82"/>
      <c r="AW18" s="82"/>
    </row>
    <row r="19" spans="1:69" ht="33" customHeight="1" x14ac:dyDescent="0.2">
      <c r="A19" s="43">
        <v>12</v>
      </c>
      <c r="B19" s="88" t="str">
        <f>IF($AQ19="","",VLOOKUP($AQ19,部員ﾃﾞｰﾀ入力!$A$2:$S$61,17,FALSE))</f>
        <v/>
      </c>
      <c r="C19" s="88"/>
      <c r="D19" s="88"/>
      <c r="E19" s="88"/>
      <c r="F19" s="88"/>
      <c r="G19" s="89"/>
      <c r="H19" s="69" t="str">
        <f>IF($AQ19="","",VLOOKUP($AQ19,部員ﾃﾞｰﾀ入力!$A$2:$S$61,16,FALSE))</f>
        <v/>
      </c>
      <c r="I19" s="110" t="str">
        <f>IF($AQ19="","",VLOOKUP($AQ19,部員ﾃﾞｰﾀ入力!$A$2:$S$61,9,FALSE))</f>
        <v/>
      </c>
      <c r="J19" s="110"/>
      <c r="K19" s="110"/>
      <c r="L19" s="110"/>
      <c r="M19" s="110"/>
      <c r="N19" s="110"/>
      <c r="O19" s="139"/>
      <c r="P19" s="139"/>
      <c r="Q19" s="139"/>
      <c r="R19" s="139"/>
      <c r="S19" s="108" t="str">
        <f>IF($AQ19="","",VLOOKUP($AQ19,部員ﾃﾞｰﾀ入力!$A$2:$S$61,19,FALSE))</f>
        <v/>
      </c>
      <c r="T19" s="109"/>
      <c r="U19" s="55">
        <v>28</v>
      </c>
      <c r="V19" s="88" t="str">
        <f>IF($AU19="","",VLOOKUP($AU19,部員ﾃﾞｰﾀ入力!$A$2:$S$61,17,FALSE))</f>
        <v/>
      </c>
      <c r="W19" s="88"/>
      <c r="X19" s="88"/>
      <c r="Y19" s="88"/>
      <c r="Z19" s="88"/>
      <c r="AA19" s="89"/>
      <c r="AB19" s="69" t="str">
        <f>IF($AU19="","",VLOOKUP($AU19,部員ﾃﾞｰﾀ入力!$A$2:$S$61,16,FALSE))</f>
        <v/>
      </c>
      <c r="AC19" s="110" t="str">
        <f>IF($AU19="","",VLOOKUP($AU19,部員ﾃﾞｰﾀ入力!$A$2:$S$61,9,FALSE))</f>
        <v/>
      </c>
      <c r="AD19" s="110"/>
      <c r="AE19" s="110"/>
      <c r="AF19" s="110"/>
      <c r="AG19" s="110"/>
      <c r="AH19" s="110"/>
      <c r="AI19" s="111"/>
      <c r="AJ19" s="111"/>
      <c r="AK19" s="111"/>
      <c r="AL19" s="111"/>
      <c r="AM19" s="108" t="str">
        <f>IF($AU19="","",VLOOKUP($AU19,部員ﾃﾞｰﾀ入力!$A$2:$S$61,19,FALSE))</f>
        <v/>
      </c>
      <c r="AN19" s="109"/>
      <c r="AP19" s="3">
        <v>12</v>
      </c>
      <c r="AQ19" s="82"/>
      <c r="AR19" s="82"/>
      <c r="AS19" s="82"/>
      <c r="AT19" s="3">
        <v>28</v>
      </c>
      <c r="AU19" s="82"/>
      <c r="AV19" s="82"/>
      <c r="AW19" s="82"/>
    </row>
    <row r="20" spans="1:69" ht="33" customHeight="1" x14ac:dyDescent="0.2">
      <c r="A20" s="43">
        <v>13</v>
      </c>
      <c r="B20" s="88" t="str">
        <f>IF($AQ20="","",VLOOKUP($AQ20,部員ﾃﾞｰﾀ入力!$A$2:$S$61,17,FALSE))</f>
        <v/>
      </c>
      <c r="C20" s="88"/>
      <c r="D20" s="88"/>
      <c r="E20" s="88"/>
      <c r="F20" s="88"/>
      <c r="G20" s="89"/>
      <c r="H20" s="69" t="str">
        <f>IF($AQ20="","",VLOOKUP($AQ20,部員ﾃﾞｰﾀ入力!$A$2:$S$61,16,FALSE))</f>
        <v/>
      </c>
      <c r="I20" s="110" t="str">
        <f>IF($AQ20="","",VLOOKUP($AQ20,部員ﾃﾞｰﾀ入力!$A$2:$S$61,9,FALSE))</f>
        <v/>
      </c>
      <c r="J20" s="110"/>
      <c r="K20" s="110"/>
      <c r="L20" s="110"/>
      <c r="M20" s="110"/>
      <c r="N20" s="110"/>
      <c r="O20" s="139"/>
      <c r="P20" s="139"/>
      <c r="Q20" s="139"/>
      <c r="R20" s="139"/>
      <c r="S20" s="108" t="str">
        <f>IF($AQ20="","",VLOOKUP($AQ20,部員ﾃﾞｰﾀ入力!$A$2:$S$61,19,FALSE))</f>
        <v/>
      </c>
      <c r="T20" s="109"/>
      <c r="U20" s="55">
        <v>29</v>
      </c>
      <c r="V20" s="88" t="str">
        <f>IF($AU20="","",VLOOKUP($AU20,部員ﾃﾞｰﾀ入力!$A$2:$S$61,17,FALSE))</f>
        <v/>
      </c>
      <c r="W20" s="88"/>
      <c r="X20" s="88"/>
      <c r="Y20" s="88"/>
      <c r="Z20" s="88"/>
      <c r="AA20" s="89"/>
      <c r="AB20" s="69" t="str">
        <f>IF($AU20="","",VLOOKUP($AU20,部員ﾃﾞｰﾀ入力!$A$2:$S$61,16,FALSE))</f>
        <v/>
      </c>
      <c r="AC20" s="110" t="str">
        <f>IF($AU20="","",VLOOKUP($AU20,部員ﾃﾞｰﾀ入力!$A$2:$S$61,9,FALSE))</f>
        <v/>
      </c>
      <c r="AD20" s="110"/>
      <c r="AE20" s="110"/>
      <c r="AF20" s="110"/>
      <c r="AG20" s="110"/>
      <c r="AH20" s="110"/>
      <c r="AI20" s="111"/>
      <c r="AJ20" s="111"/>
      <c r="AK20" s="111"/>
      <c r="AL20" s="111"/>
      <c r="AM20" s="108" t="str">
        <f>IF($AU20="","",VLOOKUP($AU20,部員ﾃﾞｰﾀ入力!$A$2:$S$61,19,FALSE))</f>
        <v/>
      </c>
      <c r="AN20" s="109"/>
      <c r="AP20" s="3">
        <v>13</v>
      </c>
      <c r="AQ20" s="82"/>
      <c r="AR20" s="82"/>
      <c r="AS20" s="82"/>
      <c r="AT20" s="3">
        <v>29</v>
      </c>
      <c r="AU20" s="82"/>
      <c r="AV20" s="82"/>
      <c r="AW20" s="82"/>
    </row>
    <row r="21" spans="1:69" ht="33" customHeight="1" x14ac:dyDescent="0.2">
      <c r="A21" s="43">
        <v>14</v>
      </c>
      <c r="B21" s="88" t="str">
        <f>IF($AQ21="","",VLOOKUP($AQ21,部員ﾃﾞｰﾀ入力!$A$2:$S$61,17,FALSE))</f>
        <v/>
      </c>
      <c r="C21" s="88"/>
      <c r="D21" s="88"/>
      <c r="E21" s="88"/>
      <c r="F21" s="88"/>
      <c r="G21" s="89"/>
      <c r="H21" s="69" t="str">
        <f>IF($AQ21="","",VLOOKUP($AQ21,部員ﾃﾞｰﾀ入力!$A$2:$S$61,16,FALSE))</f>
        <v/>
      </c>
      <c r="I21" s="110" t="str">
        <f>IF($AQ21="","",VLOOKUP($AQ21,部員ﾃﾞｰﾀ入力!$A$2:$S$61,9,FALSE))</f>
        <v/>
      </c>
      <c r="J21" s="110"/>
      <c r="K21" s="110"/>
      <c r="L21" s="110"/>
      <c r="M21" s="110"/>
      <c r="N21" s="110"/>
      <c r="O21" s="139"/>
      <c r="P21" s="139"/>
      <c r="Q21" s="139"/>
      <c r="R21" s="139"/>
      <c r="S21" s="108" t="str">
        <f>IF($AQ21="","",VLOOKUP($AQ21,部員ﾃﾞｰﾀ入力!$A$2:$S$61,19,FALSE))</f>
        <v/>
      </c>
      <c r="T21" s="109"/>
      <c r="U21" s="55">
        <v>30</v>
      </c>
      <c r="V21" s="88" t="str">
        <f>IF($AU21="","",VLOOKUP($AU21,部員ﾃﾞｰﾀ入力!$A$2:$S$61,17,FALSE))</f>
        <v/>
      </c>
      <c r="W21" s="88"/>
      <c r="X21" s="88"/>
      <c r="Y21" s="88"/>
      <c r="Z21" s="88"/>
      <c r="AA21" s="89"/>
      <c r="AB21" s="69" t="str">
        <f>IF($AU21="","",VLOOKUP($AU21,部員ﾃﾞｰﾀ入力!$A$2:$S$61,16,FALSE))</f>
        <v/>
      </c>
      <c r="AC21" s="110" t="str">
        <f>IF($AU21="","",VLOOKUP($AU21,部員ﾃﾞｰﾀ入力!$A$2:$S$61,9,FALSE))</f>
        <v/>
      </c>
      <c r="AD21" s="110"/>
      <c r="AE21" s="110"/>
      <c r="AF21" s="110"/>
      <c r="AG21" s="110"/>
      <c r="AH21" s="110"/>
      <c r="AI21" s="111"/>
      <c r="AJ21" s="111"/>
      <c r="AK21" s="111"/>
      <c r="AL21" s="111"/>
      <c r="AM21" s="108" t="str">
        <f>IF($AU21="","",VLOOKUP($AU21,部員ﾃﾞｰﾀ入力!$A$2:$S$61,19,FALSE))</f>
        <v/>
      </c>
      <c r="AN21" s="109"/>
      <c r="AP21" s="3">
        <v>14</v>
      </c>
      <c r="AQ21" s="82"/>
      <c r="AR21" s="82"/>
      <c r="AS21" s="82"/>
      <c r="AT21" s="3">
        <v>30</v>
      </c>
      <c r="AU21" s="82"/>
      <c r="AV21" s="82"/>
      <c r="AW21" s="82"/>
    </row>
    <row r="22" spans="1:69" ht="33" customHeight="1" x14ac:dyDescent="0.2">
      <c r="A22" s="43">
        <v>15</v>
      </c>
      <c r="B22" s="88" t="str">
        <f>IF($AQ22="","",VLOOKUP($AQ22,部員ﾃﾞｰﾀ入力!$A$2:$S$61,17,FALSE))</f>
        <v/>
      </c>
      <c r="C22" s="88"/>
      <c r="D22" s="88"/>
      <c r="E22" s="88"/>
      <c r="F22" s="88"/>
      <c r="G22" s="89"/>
      <c r="H22" s="69" t="str">
        <f>IF($AQ22="","",VLOOKUP($AQ22,部員ﾃﾞｰﾀ入力!$A$2:$S$61,16,FALSE))</f>
        <v/>
      </c>
      <c r="I22" s="110" t="str">
        <f>IF($AQ22="","",VLOOKUP($AQ22,部員ﾃﾞｰﾀ入力!$A$2:$S$61,9,FALSE))</f>
        <v/>
      </c>
      <c r="J22" s="110"/>
      <c r="K22" s="110"/>
      <c r="L22" s="110"/>
      <c r="M22" s="110"/>
      <c r="N22" s="110"/>
      <c r="O22" s="111"/>
      <c r="P22" s="111"/>
      <c r="Q22" s="111"/>
      <c r="R22" s="111"/>
      <c r="S22" s="108" t="str">
        <f>IF($AQ22="","",VLOOKUP($AQ22,部員ﾃﾞｰﾀ入力!$A$2:$S$61,19,FALSE))</f>
        <v/>
      </c>
      <c r="T22" s="109"/>
      <c r="U22" s="55">
        <v>31</v>
      </c>
      <c r="V22" s="118" t="str">
        <f>IF($AU22="","",VLOOKUP($AU22,部員ﾃﾞｰﾀ入力!$A$2:$S$61,17,FALSE))</f>
        <v/>
      </c>
      <c r="W22" s="118"/>
      <c r="X22" s="118"/>
      <c r="Y22" s="118"/>
      <c r="Z22" s="118"/>
      <c r="AA22" s="119"/>
      <c r="AB22" s="71" t="str">
        <f>IF($AU22="","",VLOOKUP($AU22,部員ﾃﾞｰﾀ入力!$A$2:$S$61,16,FALSE))</f>
        <v/>
      </c>
      <c r="AC22" s="138" t="str">
        <f>IF($AU22="","",VLOOKUP($AU22,部員ﾃﾞｰﾀ入力!$A$2:$S$61,9,FALSE))</f>
        <v/>
      </c>
      <c r="AD22" s="138"/>
      <c r="AE22" s="138"/>
      <c r="AF22" s="138"/>
      <c r="AG22" s="138"/>
      <c r="AH22" s="138"/>
      <c r="AI22" s="137"/>
      <c r="AJ22" s="137"/>
      <c r="AK22" s="137"/>
      <c r="AL22" s="137"/>
      <c r="AM22" s="135" t="str">
        <f>IF($AU22="","",VLOOKUP($AU22,部員ﾃﾞｰﾀ入力!$A$2:$S$61,19,FALSE))</f>
        <v/>
      </c>
      <c r="AN22" s="136"/>
      <c r="AP22" s="3">
        <v>15</v>
      </c>
      <c r="AQ22" s="82"/>
      <c r="AR22" s="82"/>
      <c r="AS22" s="82"/>
      <c r="AT22" s="3">
        <v>31</v>
      </c>
      <c r="AU22" s="82"/>
      <c r="AV22" s="82"/>
      <c r="AW22" s="82"/>
    </row>
    <row r="23" spans="1:69" ht="33" customHeight="1" x14ac:dyDescent="0.2">
      <c r="A23" s="44">
        <v>16</v>
      </c>
      <c r="B23" s="123" t="str">
        <f>IF($AQ23="","",VLOOKUP($AQ23,部員ﾃﾞｰﾀ入力!$A$2:$S$61,17,FALSE))</f>
        <v/>
      </c>
      <c r="C23" s="123"/>
      <c r="D23" s="123"/>
      <c r="E23" s="123"/>
      <c r="F23" s="123"/>
      <c r="G23" s="124"/>
      <c r="H23" s="70" t="str">
        <f>IF($AQ23="","",VLOOKUP($AQ23,部員ﾃﾞｰﾀ入力!$A$2:$S$61,16,FALSE))</f>
        <v/>
      </c>
      <c r="I23" s="125" t="str">
        <f>IF($AQ23="","",VLOOKUP($AQ23,部員ﾃﾞｰﾀ入力!$A$2:$S$61,9,FALSE))</f>
        <v/>
      </c>
      <c r="J23" s="125"/>
      <c r="K23" s="125"/>
      <c r="L23" s="125"/>
      <c r="M23" s="125"/>
      <c r="N23" s="125"/>
      <c r="O23" s="140"/>
      <c r="P23" s="140"/>
      <c r="Q23" s="140"/>
      <c r="R23" s="140"/>
      <c r="S23" s="121" t="str">
        <f>IF($AQ23="","",VLOOKUP($AQ23,部員ﾃﾞｰﾀ入力!$A$2:$S$61,19,FALSE))</f>
        <v/>
      </c>
      <c r="T23" s="122"/>
      <c r="U23" s="56">
        <v>32</v>
      </c>
      <c r="V23" s="123" t="str">
        <f>IF($AU23="","",VLOOKUP($AU23,部員ﾃﾞｰﾀ入力!$A$2:$S$61,17,FALSE))</f>
        <v/>
      </c>
      <c r="W23" s="123"/>
      <c r="X23" s="123"/>
      <c r="Y23" s="123"/>
      <c r="Z23" s="123"/>
      <c r="AA23" s="124"/>
      <c r="AB23" s="70" t="str">
        <f>IF($AU23="","",VLOOKUP($AU23,部員ﾃﾞｰﾀ入力!$A$2:$S$61,16,FALSE))</f>
        <v/>
      </c>
      <c r="AC23" s="125" t="str">
        <f>IF($AU23="","",VLOOKUP($AU23,部員ﾃﾞｰﾀ入力!$A$2:$S$61,9,FALSE))</f>
        <v/>
      </c>
      <c r="AD23" s="125"/>
      <c r="AE23" s="125"/>
      <c r="AF23" s="125"/>
      <c r="AG23" s="125"/>
      <c r="AH23" s="125"/>
      <c r="AI23" s="120"/>
      <c r="AJ23" s="120"/>
      <c r="AK23" s="120"/>
      <c r="AL23" s="120"/>
      <c r="AM23" s="121" t="str">
        <f>IF($AU23="","",VLOOKUP($AU23,部員ﾃﾞｰﾀ入力!$A$2:$S$61,19,FALSE))</f>
        <v/>
      </c>
      <c r="AN23" s="122"/>
      <c r="AP23" s="3">
        <v>16</v>
      </c>
      <c r="AQ23" s="82"/>
      <c r="AR23" s="82"/>
      <c r="AS23" s="82"/>
      <c r="AT23" s="3">
        <v>32</v>
      </c>
      <c r="AU23" s="82"/>
      <c r="AV23" s="82"/>
      <c r="AW23" s="82"/>
    </row>
    <row r="24" spans="1:69" ht="10.5" customHeight="1" x14ac:dyDescent="0.2"/>
    <row r="25" spans="1:69" ht="20.100000000000001" customHeight="1" x14ac:dyDescent="0.2">
      <c r="A25" s="128" t="s">
        <v>48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</row>
    <row r="26" spans="1:69" ht="7.5" customHeight="1" x14ac:dyDescent="0.2"/>
    <row r="27" spans="1:69" ht="20.100000000000001" customHeight="1" x14ac:dyDescent="0.2">
      <c r="J27" s="130" t="s">
        <v>49</v>
      </c>
      <c r="K27" s="130"/>
      <c r="L27" s="130"/>
      <c r="M27" s="130"/>
      <c r="N27" s="130"/>
      <c r="P27" s="131" t="s">
        <v>50</v>
      </c>
      <c r="Q27" s="131"/>
      <c r="R27" s="131"/>
      <c r="S27" s="131"/>
      <c r="T27" s="130" t="s">
        <v>51</v>
      </c>
      <c r="U27" s="130"/>
      <c r="V27" s="130" t="s">
        <v>52</v>
      </c>
      <c r="W27" s="130"/>
      <c r="X27" s="130"/>
      <c r="Y27" s="130"/>
      <c r="Z27" s="117">
        <f>COUNTA(AQ8:AS23,AU8:AW23)</f>
        <v>0</v>
      </c>
      <c r="AA27" s="117"/>
      <c r="AB27" s="117"/>
      <c r="AC27" s="130" t="s">
        <v>2</v>
      </c>
      <c r="AD27" s="130"/>
      <c r="AE27" s="130" t="s">
        <v>53</v>
      </c>
      <c r="AF27" s="130"/>
      <c r="AG27" s="132">
        <f>IF(Z27="","",Z27*1000)</f>
        <v>0</v>
      </c>
      <c r="AH27" s="133"/>
      <c r="AI27" s="133"/>
      <c r="AJ27" s="133"/>
      <c r="AK27" s="133"/>
      <c r="AL27" s="133"/>
      <c r="AM27" s="1" t="s">
        <v>54</v>
      </c>
    </row>
    <row r="28" spans="1:69" ht="7.5" customHeight="1" x14ac:dyDescent="0.2"/>
    <row r="29" spans="1:69" ht="20.100000000000001" customHeight="1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131" t="s">
        <v>55</v>
      </c>
      <c r="Q29" s="131"/>
      <c r="R29" s="131"/>
      <c r="S29" s="131"/>
      <c r="T29" s="130" t="s">
        <v>51</v>
      </c>
      <c r="U29" s="130"/>
      <c r="V29" s="134" t="s">
        <v>56</v>
      </c>
      <c r="W29" s="134"/>
      <c r="X29" s="134"/>
      <c r="Y29" s="134"/>
      <c r="Z29" s="134"/>
      <c r="AA29" s="134"/>
      <c r="AB29" s="131">
        <f>IF(AU29="",0,AU29)</f>
        <v>0</v>
      </c>
      <c r="AC29" s="131"/>
      <c r="AD29" s="1" t="s">
        <v>2</v>
      </c>
      <c r="AE29" s="130" t="s">
        <v>53</v>
      </c>
      <c r="AF29" s="130"/>
      <c r="AG29" s="132">
        <f>IF(AU29="",0,AU29*2500)</f>
        <v>0</v>
      </c>
      <c r="AH29" s="133"/>
      <c r="AI29" s="133"/>
      <c r="AJ29" s="133"/>
      <c r="AK29" s="133"/>
      <c r="AL29" s="133"/>
      <c r="AM29" s="1" t="s">
        <v>54</v>
      </c>
      <c r="AP29" s="126" t="s">
        <v>56</v>
      </c>
      <c r="AQ29" s="126"/>
      <c r="AR29" s="126"/>
      <c r="AS29" s="126"/>
      <c r="AT29" s="126"/>
      <c r="AU29" s="127"/>
      <c r="AV29" s="127"/>
      <c r="AW29" s="72" t="s">
        <v>2</v>
      </c>
      <c r="BB29" s="83" t="s">
        <v>57</v>
      </c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</row>
    <row r="30" spans="1:69" ht="7.5" customHeight="1" x14ac:dyDescent="0.2"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</row>
    <row r="31" spans="1:69" ht="20.100000000000001" customHeight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V31" s="50"/>
      <c r="W31" s="50"/>
      <c r="X31" s="50"/>
      <c r="Y31" s="50"/>
      <c r="Z31" s="50"/>
      <c r="AA31" s="50"/>
      <c r="AC31" s="130" t="s">
        <v>58</v>
      </c>
      <c r="AD31" s="130"/>
      <c r="AE31" s="130"/>
      <c r="AF31" s="130"/>
      <c r="AG31" s="132">
        <f>AG27+AG29</f>
        <v>0</v>
      </c>
      <c r="AH31" s="133"/>
      <c r="AI31" s="133"/>
      <c r="AJ31" s="133"/>
      <c r="AK31" s="133"/>
      <c r="AL31" s="133"/>
      <c r="AM31" s="1" t="s">
        <v>54</v>
      </c>
      <c r="AP31" s="50"/>
      <c r="AQ31" s="50"/>
      <c r="AR31" s="50"/>
      <c r="AS31" s="50"/>
      <c r="AT31" s="50"/>
      <c r="AW31" s="74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</row>
    <row r="32" spans="1:69" ht="9.75" customHeight="1" x14ac:dyDescent="0.2">
      <c r="C32" s="51"/>
      <c r="D32" s="52"/>
      <c r="E32" s="52"/>
      <c r="F32" s="52"/>
      <c r="G32" s="52"/>
      <c r="H32" s="52"/>
      <c r="BB32" s="53"/>
      <c r="BC32" s="53"/>
      <c r="BD32" s="53"/>
    </row>
  </sheetData>
  <sheetProtection selectLockedCells="1"/>
  <mergeCells count="205">
    <mergeCell ref="C1:AA1"/>
    <mergeCell ref="AC1:AK1"/>
    <mergeCell ref="AQ2:BF3"/>
    <mergeCell ref="AQ16:AS16"/>
    <mergeCell ref="AU8:AW8"/>
    <mergeCell ref="AU9:AW9"/>
    <mergeCell ref="AU10:AW10"/>
    <mergeCell ref="AU11:AW11"/>
    <mergeCell ref="AU12:AW12"/>
    <mergeCell ref="AU13:AW13"/>
    <mergeCell ref="AQ10:AS10"/>
    <mergeCell ref="AQ11:AS11"/>
    <mergeCell ref="AU14:AW14"/>
    <mergeCell ref="AU15:AW15"/>
    <mergeCell ref="AU16:AW16"/>
    <mergeCell ref="AQ12:AS12"/>
    <mergeCell ref="AQ13:AS13"/>
    <mergeCell ref="AQ14:AS14"/>
    <mergeCell ref="AQ15:AS15"/>
    <mergeCell ref="A4:E4"/>
    <mergeCell ref="F4:M4"/>
    <mergeCell ref="N4:O4"/>
    <mergeCell ref="P4:S4"/>
    <mergeCell ref="AQ8:AS8"/>
    <mergeCell ref="AQ9:AS9"/>
    <mergeCell ref="A6:H6"/>
    <mergeCell ref="AQ5:BF6"/>
    <mergeCell ref="I9:N9"/>
    <mergeCell ref="B8:G8"/>
    <mergeCell ref="T4:V4"/>
    <mergeCell ref="W4:AN4"/>
    <mergeCell ref="V7:AA7"/>
    <mergeCell ref="AC7:AH7"/>
    <mergeCell ref="AI7:AL7"/>
    <mergeCell ref="V8:AA8"/>
    <mergeCell ref="AC8:AH8"/>
    <mergeCell ref="AI8:AL8"/>
    <mergeCell ref="O9:R9"/>
    <mergeCell ref="R3:V3"/>
    <mergeCell ref="W3:AB3"/>
    <mergeCell ref="AC3:AG3"/>
    <mergeCell ref="F3:Q3"/>
    <mergeCell ref="AH3:AN3"/>
    <mergeCell ref="A3:E3"/>
    <mergeCell ref="V22:AA22"/>
    <mergeCell ref="B21:G21"/>
    <mergeCell ref="AC22:AH22"/>
    <mergeCell ref="AM18:AN18"/>
    <mergeCell ref="I17:N17"/>
    <mergeCell ref="AM19:AN19"/>
    <mergeCell ref="AI17:AL17"/>
    <mergeCell ref="AM17:AN17"/>
    <mergeCell ref="B15:G15"/>
    <mergeCell ref="V17:AA17"/>
    <mergeCell ref="AC17:AH17"/>
    <mergeCell ref="O17:R17"/>
    <mergeCell ref="S16:T16"/>
    <mergeCell ref="B16:G16"/>
    <mergeCell ref="V16:AA16"/>
    <mergeCell ref="AC16:AH16"/>
    <mergeCell ref="AI16:AL16"/>
    <mergeCell ref="AM16:AN16"/>
    <mergeCell ref="B23:G23"/>
    <mergeCell ref="I23:N23"/>
    <mergeCell ref="O23:R23"/>
    <mergeCell ref="S23:T23"/>
    <mergeCell ref="AI18:AL18"/>
    <mergeCell ref="B20:G20"/>
    <mergeCell ref="I20:N20"/>
    <mergeCell ref="O20:R20"/>
    <mergeCell ref="O21:R21"/>
    <mergeCell ref="AI21:AL21"/>
    <mergeCell ref="AC21:AH21"/>
    <mergeCell ref="V19:AA19"/>
    <mergeCell ref="AC19:AH19"/>
    <mergeCell ref="AI19:AL19"/>
    <mergeCell ref="I18:N18"/>
    <mergeCell ref="O19:R19"/>
    <mergeCell ref="V18:AA18"/>
    <mergeCell ref="AC18:AH18"/>
    <mergeCell ref="B18:G18"/>
    <mergeCell ref="O18:R18"/>
    <mergeCell ref="I14:N14"/>
    <mergeCell ref="O14:R14"/>
    <mergeCell ref="O15:R15"/>
    <mergeCell ref="O16:R16"/>
    <mergeCell ref="AM12:AN12"/>
    <mergeCell ref="AI13:AL13"/>
    <mergeCell ref="AM13:AN13"/>
    <mergeCell ref="AI14:AL14"/>
    <mergeCell ref="AM14:AN14"/>
    <mergeCell ref="AM15:AN15"/>
    <mergeCell ref="AI12:AL12"/>
    <mergeCell ref="V14:AA14"/>
    <mergeCell ref="AC14:AH14"/>
    <mergeCell ref="AI15:AL15"/>
    <mergeCell ref="S15:T15"/>
    <mergeCell ref="AM10:AN10"/>
    <mergeCell ref="AM11:AN11"/>
    <mergeCell ref="B7:G7"/>
    <mergeCell ref="I7:N7"/>
    <mergeCell ref="I8:N8"/>
    <mergeCell ref="B10:G10"/>
    <mergeCell ref="I10:N10"/>
    <mergeCell ref="B11:G11"/>
    <mergeCell ref="I11:N11"/>
    <mergeCell ref="B9:G9"/>
    <mergeCell ref="AI10:AL10"/>
    <mergeCell ref="V11:AA11"/>
    <mergeCell ref="AC11:AH11"/>
    <mergeCell ref="AI11:AL11"/>
    <mergeCell ref="V10:AA10"/>
    <mergeCell ref="AC10:AH10"/>
    <mergeCell ref="AM7:AN7"/>
    <mergeCell ref="AM8:AN8"/>
    <mergeCell ref="V9:AA9"/>
    <mergeCell ref="AC9:AH9"/>
    <mergeCell ref="AI9:AL9"/>
    <mergeCell ref="AM9:AN9"/>
    <mergeCell ref="O7:R7"/>
    <mergeCell ref="O10:R10"/>
    <mergeCell ref="AQ17:AS17"/>
    <mergeCell ref="AQ18:AS18"/>
    <mergeCell ref="AQ19:AS19"/>
    <mergeCell ref="AQ20:AS20"/>
    <mergeCell ref="AU17:AW17"/>
    <mergeCell ref="AU18:AW18"/>
    <mergeCell ref="AU19:AW19"/>
    <mergeCell ref="AU20:AW20"/>
    <mergeCell ref="B12:G12"/>
    <mergeCell ref="I12:N12"/>
    <mergeCell ref="B13:G13"/>
    <mergeCell ref="B14:G14"/>
    <mergeCell ref="V12:AA12"/>
    <mergeCell ref="AC12:AH12"/>
    <mergeCell ref="I13:N13"/>
    <mergeCell ref="AC13:AH13"/>
    <mergeCell ref="I16:N16"/>
    <mergeCell ref="I15:N15"/>
    <mergeCell ref="V15:AA15"/>
    <mergeCell ref="AC15:AH15"/>
    <mergeCell ref="V13:AA13"/>
    <mergeCell ref="O13:R13"/>
    <mergeCell ref="S13:T13"/>
    <mergeCell ref="S14:T14"/>
    <mergeCell ref="O11:R11"/>
    <mergeCell ref="O12:R12"/>
    <mergeCell ref="S7:T7"/>
    <mergeCell ref="S8:T8"/>
    <mergeCell ref="S9:T9"/>
    <mergeCell ref="S10:T10"/>
    <mergeCell ref="S11:T11"/>
    <mergeCell ref="S12:T12"/>
    <mergeCell ref="O8:R8"/>
    <mergeCell ref="S17:T17"/>
    <mergeCell ref="S18:T18"/>
    <mergeCell ref="O22:R22"/>
    <mergeCell ref="B17:G17"/>
    <mergeCell ref="I21:N21"/>
    <mergeCell ref="B19:G19"/>
    <mergeCell ref="I19:N19"/>
    <mergeCell ref="B22:G22"/>
    <mergeCell ref="I22:N22"/>
    <mergeCell ref="S19:T19"/>
    <mergeCell ref="S20:T20"/>
    <mergeCell ref="S21:T21"/>
    <mergeCell ref="S22:T22"/>
    <mergeCell ref="AQ23:AS23"/>
    <mergeCell ref="AU23:AW23"/>
    <mergeCell ref="AM20:AN20"/>
    <mergeCell ref="V21:AA21"/>
    <mergeCell ref="V23:AA23"/>
    <mergeCell ref="AC23:AH23"/>
    <mergeCell ref="AI23:AL23"/>
    <mergeCell ref="AM23:AN23"/>
    <mergeCell ref="AQ21:AS21"/>
    <mergeCell ref="AQ22:AS22"/>
    <mergeCell ref="AM22:AN22"/>
    <mergeCell ref="V20:AA20"/>
    <mergeCell ref="AC20:AH20"/>
    <mergeCell ref="AI20:AL20"/>
    <mergeCell ref="AM21:AN21"/>
    <mergeCell ref="AI22:AL22"/>
    <mergeCell ref="AU21:AW21"/>
    <mergeCell ref="AU22:AW22"/>
    <mergeCell ref="AP29:AT29"/>
    <mergeCell ref="AU29:AV29"/>
    <mergeCell ref="BB29:BQ31"/>
    <mergeCell ref="A25:AN25"/>
    <mergeCell ref="AE27:AF27"/>
    <mergeCell ref="V27:Y27"/>
    <mergeCell ref="T27:U27"/>
    <mergeCell ref="P27:S27"/>
    <mergeCell ref="P29:S29"/>
    <mergeCell ref="T29:U29"/>
    <mergeCell ref="J27:N27"/>
    <mergeCell ref="AG31:AL31"/>
    <mergeCell ref="AC31:AF31"/>
    <mergeCell ref="AB29:AC29"/>
    <mergeCell ref="AE29:AF29"/>
    <mergeCell ref="AG29:AL29"/>
    <mergeCell ref="V29:AA29"/>
    <mergeCell ref="AG27:AL27"/>
    <mergeCell ref="AC27:AD27"/>
    <mergeCell ref="Z27:AB27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部員ﾃﾞｰﾀ入力</vt:lpstr>
      <vt:lpstr>中部申込み（男子のみ）</vt:lpstr>
      <vt:lpstr>中部申込み（女子のみ）</vt:lpstr>
      <vt:lpstr>'中部申込み（女子のみ）'!Print_Area</vt:lpstr>
      <vt:lpstr>'中部申込み（男子のみ）'!Print_Area</vt:lpstr>
      <vt:lpstr>部員ﾃﾞｰﾀ入力!Print_Area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moto</dc:creator>
  <cp:keywords/>
  <dc:description/>
  <cp:lastModifiedBy>俊喬 鈴木</cp:lastModifiedBy>
  <cp:revision/>
  <cp:lastPrinted>2024-03-21T12:32:46Z</cp:lastPrinted>
  <dcterms:created xsi:type="dcterms:W3CDTF">2008-04-21T20:45:48Z</dcterms:created>
  <dcterms:modified xsi:type="dcterms:W3CDTF">2025-02-08T13:05:17Z</dcterms:modified>
  <cp:category/>
  <cp:contentStatus/>
</cp:coreProperties>
</file>