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5_その他大会申し込み\"/>
    </mc:Choice>
  </mc:AlternateContent>
  <xr:revisionPtr revIDLastSave="0" documentId="13_ncr:1_{29373E43-1446-400D-99A9-20605A396D9A}" xr6:coauthVersionLast="47" xr6:coauthVersionMax="47" xr10:uidLastSave="{00000000-0000-0000-0000-000000000000}"/>
  <bookViews>
    <workbookView xWindow="-108" yWindow="-108" windowWidth="23256" windowHeight="12456" xr2:uid="{00000000-000D-0000-FFFF-FFFF00000000}"/>
  </bookViews>
  <sheets>
    <sheet name="部員ﾃﾞｰﾀ入力" sheetId="10" r:id="rId1"/>
    <sheet name="知多支部選手権参加者名簿" sheetId="3" r:id="rId2"/>
    <sheet name="知多支部選手権種目別名簿" sheetId="11" r:id="rId3"/>
    <sheet name="知多１．２年生大会" sheetId="14" r:id="rId4"/>
    <sheet name="講習会申込書" sheetId="15" r:id="rId5"/>
    <sheet name="知多地区卓球大会" sheetId="13" r:id="rId6"/>
  </sheets>
  <definedNames>
    <definedName name="_xlnm.Print_Area" localSheetId="4">講習会申込書!$A$1:$AL$28</definedName>
    <definedName name="_xlnm.Print_Area" localSheetId="3">'知多１．２年生大会'!$A$1:$AN$40</definedName>
    <definedName name="_xlnm.Print_Area" localSheetId="1">知多支部選手権参加者名簿!$A$1:$AL$37</definedName>
    <definedName name="_xlnm.Print_Area" localSheetId="2">知多支部選手権種目別名簿!$A$1:$AN$38</definedName>
    <definedName name="_xlnm.Print_Area" localSheetId="5">知多地区卓球大会!$A$1:$AN$40</definedName>
    <definedName name="_xlnm.Print_Area" localSheetId="0">部員ﾃﾞｰﾀ入力!$A$1:$W$61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0" i="14" l="1"/>
  <c r="C31" i="14" s="1"/>
  <c r="AE30" i="13"/>
  <c r="G5" i="15"/>
  <c r="BH9" i="3"/>
  <c r="O9" i="3" s="1"/>
  <c r="BJ9" i="3"/>
  <c r="AH9" i="3" s="1"/>
  <c r="BH10" i="3"/>
  <c r="O10" i="3" s="1"/>
  <c r="BJ10" i="3"/>
  <c r="AH10" i="3" s="1"/>
  <c r="BH11" i="3"/>
  <c r="O11" i="3" s="1"/>
  <c r="BJ11" i="3"/>
  <c r="AH11" i="3" s="1"/>
  <c r="BH12" i="3"/>
  <c r="O12" i="3" s="1"/>
  <c r="BJ12" i="3"/>
  <c r="AH12" i="3" s="1"/>
  <c r="BH13" i="3"/>
  <c r="O13" i="3" s="1"/>
  <c r="BJ13" i="3"/>
  <c r="AH13" i="3" s="1"/>
  <c r="BH14" i="3"/>
  <c r="O14" i="3" s="1"/>
  <c r="BJ14" i="3"/>
  <c r="AH14" i="3" s="1"/>
  <c r="BH15" i="3"/>
  <c r="O15" i="3" s="1"/>
  <c r="BJ15" i="3"/>
  <c r="AH15" i="3" s="1"/>
  <c r="BH16" i="3"/>
  <c r="O16" i="3" s="1"/>
  <c r="BJ16" i="3"/>
  <c r="AH16" i="3" s="1"/>
  <c r="BH17" i="3"/>
  <c r="O17" i="3" s="1"/>
  <c r="BJ17" i="3"/>
  <c r="AH17" i="3" s="1"/>
  <c r="BH18" i="3"/>
  <c r="O18" i="3" s="1"/>
  <c r="BJ18" i="3"/>
  <c r="AH18" i="3" s="1"/>
  <c r="BH19" i="3"/>
  <c r="O19" i="3" s="1"/>
  <c r="BJ19" i="3"/>
  <c r="AH19" i="3" s="1"/>
  <c r="BH20" i="3"/>
  <c r="O20" i="3" s="1"/>
  <c r="BJ20" i="3"/>
  <c r="AH20" i="3" s="1"/>
  <c r="BH21" i="3"/>
  <c r="O21" i="3" s="1"/>
  <c r="BJ21" i="3"/>
  <c r="AH21" i="3" s="1"/>
  <c r="BH22" i="3"/>
  <c r="O22" i="3" s="1"/>
  <c r="BJ22" i="3"/>
  <c r="AH22" i="3" s="1"/>
  <c r="BH23" i="3"/>
  <c r="O23" i="3" s="1"/>
  <c r="BJ23" i="3"/>
  <c r="AH23" i="3" s="1"/>
  <c r="BH24" i="3"/>
  <c r="O24" i="3" s="1"/>
  <c r="BJ24" i="3"/>
  <c r="AH24" i="3" s="1"/>
  <c r="BH25" i="3"/>
  <c r="O25" i="3" s="1"/>
  <c r="BJ25" i="3"/>
  <c r="AH25" i="3" s="1"/>
  <c r="BJ8" i="3"/>
  <c r="AH8" i="3" s="1"/>
  <c r="BH8" i="3"/>
  <c r="O8" i="3" s="1"/>
  <c r="AH26" i="13"/>
  <c r="AH25" i="13"/>
  <c r="AH24" i="13"/>
  <c r="AH23" i="13"/>
  <c r="AH22" i="13"/>
  <c r="AH21" i="13"/>
  <c r="AH20" i="13"/>
  <c r="AH19" i="13"/>
  <c r="AH18" i="13"/>
  <c r="AH17" i="13"/>
  <c r="AH16" i="13"/>
  <c r="AH15" i="13"/>
  <c r="AH14" i="13"/>
  <c r="AH13" i="13"/>
  <c r="AH12" i="13"/>
  <c r="AH11" i="13"/>
  <c r="AH10" i="13"/>
  <c r="AH9" i="13"/>
  <c r="AH8" i="13"/>
  <c r="AH7" i="13"/>
  <c r="M26" i="13"/>
  <c r="M25" i="13"/>
  <c r="M24" i="13"/>
  <c r="M23" i="13"/>
  <c r="M22" i="13"/>
  <c r="M21" i="13"/>
  <c r="M20" i="13"/>
  <c r="M19" i="13"/>
  <c r="M18" i="13"/>
  <c r="M17" i="13"/>
  <c r="M16" i="13"/>
  <c r="M15" i="13"/>
  <c r="M14" i="13"/>
  <c r="M13" i="13"/>
  <c r="M12" i="13"/>
  <c r="M11" i="13"/>
  <c r="M10" i="13"/>
  <c r="M9" i="13"/>
  <c r="M8" i="13"/>
  <c r="M7" i="13"/>
  <c r="BN7" i="13" s="1"/>
  <c r="BR26" i="13"/>
  <c r="BM26" i="13"/>
  <c r="BR25" i="13"/>
  <c r="BM25" i="13"/>
  <c r="BR24" i="13"/>
  <c r="BM24" i="13"/>
  <c r="BR23" i="13"/>
  <c r="BM23" i="13"/>
  <c r="BR22" i="13"/>
  <c r="BM22" i="13"/>
  <c r="BR21" i="13"/>
  <c r="BM21" i="13"/>
  <c r="BR20" i="13"/>
  <c r="BM20" i="13"/>
  <c r="BR19" i="13"/>
  <c r="BM19" i="13"/>
  <c r="BR18" i="13"/>
  <c r="BM18" i="13"/>
  <c r="BR17" i="13"/>
  <c r="BM17" i="13"/>
  <c r="BR16" i="13"/>
  <c r="BM16" i="13"/>
  <c r="BR15" i="13"/>
  <c r="BM15" i="13"/>
  <c r="BR14" i="13"/>
  <c r="BM14" i="13"/>
  <c r="BR13" i="13"/>
  <c r="BM13" i="13"/>
  <c r="BR12" i="13"/>
  <c r="BM12" i="13"/>
  <c r="BR11" i="13"/>
  <c r="BM11" i="13"/>
  <c r="BR10" i="13"/>
  <c r="BM10" i="13"/>
  <c r="BR9" i="13"/>
  <c r="BM9" i="13"/>
  <c r="BR8" i="13"/>
  <c r="BM8" i="13"/>
  <c r="BR7" i="13"/>
  <c r="BM7" i="13"/>
  <c r="BM26" i="14"/>
  <c r="BM25" i="14"/>
  <c r="BM24" i="14"/>
  <c r="BM23" i="14"/>
  <c r="BM22" i="14"/>
  <c r="BM21" i="14"/>
  <c r="BM20" i="14"/>
  <c r="BM19" i="14"/>
  <c r="BM18" i="14"/>
  <c r="BM17" i="14"/>
  <c r="BM16" i="14"/>
  <c r="BM15" i="14"/>
  <c r="BM14" i="14"/>
  <c r="BM13" i="14"/>
  <c r="BM12" i="14"/>
  <c r="BM11" i="14"/>
  <c r="BM10" i="14"/>
  <c r="BM9" i="14"/>
  <c r="BM8" i="14"/>
  <c r="BM7" i="14"/>
  <c r="BR26" i="14"/>
  <c r="BR25" i="14"/>
  <c r="BR24" i="14"/>
  <c r="BR23" i="14"/>
  <c r="BR22" i="14"/>
  <c r="BR21" i="14"/>
  <c r="BR20" i="14"/>
  <c r="BR19" i="14"/>
  <c r="BR18" i="14"/>
  <c r="BR17" i="14"/>
  <c r="BR16" i="14"/>
  <c r="BR15" i="14"/>
  <c r="BR14" i="14"/>
  <c r="BR13" i="14"/>
  <c r="BR12" i="14"/>
  <c r="BR11" i="14"/>
  <c r="BR10" i="14"/>
  <c r="BR9" i="14"/>
  <c r="BR8" i="14"/>
  <c r="BR7" i="14"/>
  <c r="BM38" i="11"/>
  <c r="BM37" i="11"/>
  <c r="BM36" i="11"/>
  <c r="BM35" i="11"/>
  <c r="BM34" i="11"/>
  <c r="BM33" i="11"/>
  <c r="BM32" i="11"/>
  <c r="BM31" i="11"/>
  <c r="BM30" i="11"/>
  <c r="BM29" i="11"/>
  <c r="BM28" i="11"/>
  <c r="BM27" i="11"/>
  <c r="BM26" i="11"/>
  <c r="BM25" i="11"/>
  <c r="BM24" i="11"/>
  <c r="BM23" i="11"/>
  <c r="BM22" i="11"/>
  <c r="BM21" i="11"/>
  <c r="BM20" i="11"/>
  <c r="BM19" i="11"/>
  <c r="BM18" i="11"/>
  <c r="BM17" i="11"/>
  <c r="BM16" i="11"/>
  <c r="BM15" i="11"/>
  <c r="BM14" i="11"/>
  <c r="BM13" i="11"/>
  <c r="BM12" i="11"/>
  <c r="BM11" i="11"/>
  <c r="BM10" i="11"/>
  <c r="BM9" i="11"/>
  <c r="BM8" i="11"/>
  <c r="BM7" i="11"/>
  <c r="BS38" i="11"/>
  <c r="BS37" i="11"/>
  <c r="BS36" i="11"/>
  <c r="BS35" i="11"/>
  <c r="BS34" i="11"/>
  <c r="BS33" i="11"/>
  <c r="BS32" i="11"/>
  <c r="BS31" i="11"/>
  <c r="BS30" i="11"/>
  <c r="BS29" i="11"/>
  <c r="BS28" i="11"/>
  <c r="BS27" i="11"/>
  <c r="BS26" i="11"/>
  <c r="BS25" i="11"/>
  <c r="BS24" i="11"/>
  <c r="BS23" i="11"/>
  <c r="BS22" i="11"/>
  <c r="BS21" i="11"/>
  <c r="BS20" i="11"/>
  <c r="BS19" i="11"/>
  <c r="BS18" i="11"/>
  <c r="BS17" i="11"/>
  <c r="BS16" i="11"/>
  <c r="BS15" i="11"/>
  <c r="BS14" i="11"/>
  <c r="BS13" i="11"/>
  <c r="BS12" i="11"/>
  <c r="BS11" i="11"/>
  <c r="BS10" i="11"/>
  <c r="BS9" i="11"/>
  <c r="BS8" i="11"/>
  <c r="BS7" i="11"/>
  <c r="BJ7" i="11" l="1"/>
  <c r="BJ9" i="11"/>
  <c r="BJ11" i="11"/>
  <c r="BJ13" i="11"/>
  <c r="BJ15" i="11"/>
  <c r="BJ17" i="11"/>
  <c r="BJ19" i="11"/>
  <c r="BJ21" i="11"/>
  <c r="BJ8" i="11"/>
  <c r="BJ10" i="11"/>
  <c r="BJ12" i="11"/>
  <c r="BJ14" i="11"/>
  <c r="BJ16" i="11"/>
  <c r="BJ18" i="11"/>
  <c r="BJ20" i="11"/>
  <c r="BJ22" i="11"/>
  <c r="W25" i="15" l="1"/>
  <c r="AA21" i="15"/>
  <c r="W21" i="15"/>
  <c r="S21" i="15"/>
  <c r="W3" i="15"/>
  <c r="C9" i="15"/>
  <c r="C11" i="15"/>
  <c r="C12" i="15"/>
  <c r="C13" i="15"/>
  <c r="C14" i="15"/>
  <c r="C15" i="15"/>
  <c r="C16" i="15"/>
  <c r="C17" i="15"/>
  <c r="M9" i="15"/>
  <c r="M10" i="15"/>
  <c r="M11" i="15"/>
  <c r="M12" i="15"/>
  <c r="M13" i="15"/>
  <c r="M14" i="15"/>
  <c r="M15" i="15"/>
  <c r="M16" i="15"/>
  <c r="M17" i="15"/>
  <c r="AF10" i="15"/>
  <c r="AF11" i="15"/>
  <c r="AF12" i="15"/>
  <c r="AF13" i="15"/>
  <c r="AF14" i="15"/>
  <c r="AF15" i="15"/>
  <c r="AF16" i="15"/>
  <c r="AF17" i="15"/>
  <c r="V10" i="15"/>
  <c r="V11" i="15"/>
  <c r="V12" i="15"/>
  <c r="V13" i="15"/>
  <c r="V14" i="15"/>
  <c r="V15" i="15"/>
  <c r="V16" i="15"/>
  <c r="M8" i="15"/>
  <c r="AH8" i="14"/>
  <c r="BS8" i="14" s="1"/>
  <c r="AH9" i="14"/>
  <c r="BS9" i="14" s="1"/>
  <c r="AH10" i="14"/>
  <c r="BS10" i="14" s="1"/>
  <c r="AH11" i="14"/>
  <c r="BS11" i="14" s="1"/>
  <c r="AH12" i="14"/>
  <c r="BS12" i="14" s="1"/>
  <c r="AH13" i="14"/>
  <c r="BS13" i="14" s="1"/>
  <c r="AH14" i="14"/>
  <c r="BS14" i="14" s="1"/>
  <c r="AH15" i="14"/>
  <c r="BS15" i="14" s="1"/>
  <c r="AH16" i="14"/>
  <c r="BS16" i="14" s="1"/>
  <c r="AH17" i="14"/>
  <c r="BS17" i="14" s="1"/>
  <c r="AH18" i="14"/>
  <c r="BS18" i="14" s="1"/>
  <c r="AH19" i="14"/>
  <c r="BS19" i="14" s="1"/>
  <c r="AH20" i="14"/>
  <c r="BS20" i="14" s="1"/>
  <c r="AH21" i="14"/>
  <c r="BS21" i="14" s="1"/>
  <c r="AH22" i="14"/>
  <c r="BS22" i="14" s="1"/>
  <c r="AH23" i="14"/>
  <c r="BS23" i="14" s="1"/>
  <c r="AH24" i="14"/>
  <c r="BS24" i="14" s="1"/>
  <c r="AH25" i="14"/>
  <c r="BS25" i="14" s="1"/>
  <c r="AH26" i="14"/>
  <c r="BS26" i="14" s="1"/>
  <c r="AH7" i="14"/>
  <c r="BS7" i="14" s="1"/>
  <c r="M8" i="14"/>
  <c r="BN8" i="14" s="1"/>
  <c r="M9" i="14"/>
  <c r="BN9" i="14" s="1"/>
  <c r="M10" i="14"/>
  <c r="BN10" i="14" s="1"/>
  <c r="M11" i="14"/>
  <c r="BN11" i="14" s="1"/>
  <c r="M12" i="14"/>
  <c r="BN12" i="14" s="1"/>
  <c r="M13" i="14"/>
  <c r="BN13" i="14" s="1"/>
  <c r="M14" i="14"/>
  <c r="BN14" i="14" s="1"/>
  <c r="M15" i="14"/>
  <c r="BN15" i="14" s="1"/>
  <c r="M16" i="14"/>
  <c r="BN16" i="14" s="1"/>
  <c r="M17" i="14"/>
  <c r="BN17" i="14" s="1"/>
  <c r="M18" i="14"/>
  <c r="BN18" i="14" s="1"/>
  <c r="M19" i="14"/>
  <c r="BN19" i="14" s="1"/>
  <c r="M20" i="14"/>
  <c r="BN20" i="14" s="1"/>
  <c r="M21" i="14"/>
  <c r="BN21" i="14" s="1"/>
  <c r="M22" i="14"/>
  <c r="BN22" i="14" s="1"/>
  <c r="M23" i="14"/>
  <c r="BN23" i="14" s="1"/>
  <c r="M24" i="14"/>
  <c r="BN24" i="14" s="1"/>
  <c r="M25" i="14"/>
  <c r="BN25" i="14" s="1"/>
  <c r="M26" i="14"/>
  <c r="BN26" i="14" s="1"/>
  <c r="M7" i="14"/>
  <c r="BN7" i="14" s="1"/>
  <c r="AH8" i="11"/>
  <c r="BN8" i="11" s="1"/>
  <c r="AH9" i="11"/>
  <c r="BN9" i="11" s="1"/>
  <c r="AH10" i="11"/>
  <c r="BN10" i="11" s="1"/>
  <c r="AH11" i="11"/>
  <c r="BN11" i="11" s="1"/>
  <c r="AH12" i="11"/>
  <c r="BN12" i="11" s="1"/>
  <c r="AH13" i="11"/>
  <c r="BN13" i="11" s="1"/>
  <c r="AH14" i="11"/>
  <c r="BN14" i="11" s="1"/>
  <c r="AH15" i="11"/>
  <c r="BN15" i="11" s="1"/>
  <c r="AH16" i="11"/>
  <c r="BN16" i="11" s="1"/>
  <c r="AH17" i="11"/>
  <c r="BN17" i="11" s="1"/>
  <c r="AH18" i="11"/>
  <c r="BN18" i="11" s="1"/>
  <c r="AH19" i="11"/>
  <c r="BN19" i="11" s="1"/>
  <c r="AH20" i="11"/>
  <c r="BN20" i="11" s="1"/>
  <c r="AH21" i="11"/>
  <c r="BN21" i="11" s="1"/>
  <c r="AH22" i="11"/>
  <c r="BN22" i="11" s="1"/>
  <c r="AH23" i="11"/>
  <c r="BN23" i="11" s="1"/>
  <c r="AH24" i="11"/>
  <c r="BN24" i="11" s="1"/>
  <c r="AH25" i="11"/>
  <c r="BN25" i="11" s="1"/>
  <c r="AH26" i="11"/>
  <c r="BN26" i="11" s="1"/>
  <c r="AH27" i="11"/>
  <c r="BN27" i="11" s="1"/>
  <c r="AH28" i="11"/>
  <c r="BN28" i="11" s="1"/>
  <c r="AH29" i="11"/>
  <c r="BN29" i="11" s="1"/>
  <c r="AH30" i="11"/>
  <c r="BN30" i="11" s="1"/>
  <c r="AH31" i="11"/>
  <c r="BN31" i="11" s="1"/>
  <c r="AH32" i="11"/>
  <c r="BN32" i="11" s="1"/>
  <c r="AH33" i="11"/>
  <c r="BN33" i="11" s="1"/>
  <c r="AH34" i="11"/>
  <c r="BN34" i="11" s="1"/>
  <c r="AH35" i="11"/>
  <c r="BN35" i="11" s="1"/>
  <c r="AH36" i="11"/>
  <c r="BN36" i="11" s="1"/>
  <c r="AH37" i="11"/>
  <c r="BN37" i="11" s="1"/>
  <c r="AH38" i="11"/>
  <c r="BN38" i="11" s="1"/>
  <c r="AH7" i="11"/>
  <c r="BN7" i="11" s="1"/>
  <c r="M8" i="11"/>
  <c r="BT8" i="11" s="1"/>
  <c r="M9" i="11"/>
  <c r="BT9" i="11" s="1"/>
  <c r="M10" i="11"/>
  <c r="BT10" i="11" s="1"/>
  <c r="M11" i="11"/>
  <c r="BT11" i="11" s="1"/>
  <c r="M12" i="11"/>
  <c r="BT12" i="11" s="1"/>
  <c r="M13" i="11"/>
  <c r="BT13" i="11" s="1"/>
  <c r="M14" i="11"/>
  <c r="BT14" i="11" s="1"/>
  <c r="M15" i="11"/>
  <c r="BT15" i="11" s="1"/>
  <c r="M16" i="11"/>
  <c r="BT16" i="11" s="1"/>
  <c r="M17" i="11"/>
  <c r="BT17" i="11" s="1"/>
  <c r="M18" i="11"/>
  <c r="BT18" i="11" s="1"/>
  <c r="M19" i="11"/>
  <c r="BT19" i="11" s="1"/>
  <c r="M20" i="11"/>
  <c r="BT20" i="11" s="1"/>
  <c r="M21" i="11"/>
  <c r="BT21" i="11" s="1"/>
  <c r="M22" i="11"/>
  <c r="BT22" i="11" s="1"/>
  <c r="M23" i="11"/>
  <c r="BT23" i="11" s="1"/>
  <c r="M24" i="11"/>
  <c r="BT24" i="11" s="1"/>
  <c r="M25" i="11"/>
  <c r="BT25" i="11" s="1"/>
  <c r="M26" i="11"/>
  <c r="BT26" i="11" s="1"/>
  <c r="M27" i="11"/>
  <c r="BT27" i="11" s="1"/>
  <c r="M28" i="11"/>
  <c r="BT28" i="11" s="1"/>
  <c r="M29" i="11"/>
  <c r="BT29" i="11" s="1"/>
  <c r="M30" i="11"/>
  <c r="BT30" i="11" s="1"/>
  <c r="M31" i="11"/>
  <c r="BT31" i="11" s="1"/>
  <c r="M32" i="11"/>
  <c r="BT32" i="11" s="1"/>
  <c r="M33" i="11"/>
  <c r="BT33" i="11" s="1"/>
  <c r="M34" i="11"/>
  <c r="BT34" i="11" s="1"/>
  <c r="M35" i="11"/>
  <c r="BT35" i="11" s="1"/>
  <c r="M36" i="11"/>
  <c r="BT36" i="11" s="1"/>
  <c r="M37" i="11"/>
  <c r="BT37" i="11" s="1"/>
  <c r="M38" i="11"/>
  <c r="BT38" i="11" s="1"/>
  <c r="M7" i="11"/>
  <c r="BT7" i="11" s="1"/>
  <c r="AF9" i="3"/>
  <c r="AF10" i="3"/>
  <c r="AF11" i="3"/>
  <c r="AF12" i="3"/>
  <c r="AF13" i="3"/>
  <c r="AF14" i="3"/>
  <c r="AF15" i="3"/>
  <c r="AF16" i="3"/>
  <c r="AF17" i="3"/>
  <c r="AF18" i="3"/>
  <c r="AF19" i="3"/>
  <c r="AF20" i="3"/>
  <c r="AF21" i="3"/>
  <c r="AF22" i="3"/>
  <c r="AF23" i="3"/>
  <c r="AF24" i="3"/>
  <c r="AF25" i="3"/>
  <c r="AF8" i="3"/>
  <c r="M9" i="3"/>
  <c r="M10" i="3"/>
  <c r="M11" i="3"/>
  <c r="M12" i="3"/>
  <c r="M13" i="3"/>
  <c r="M14" i="3"/>
  <c r="M15" i="3"/>
  <c r="M16" i="3"/>
  <c r="M17" i="3"/>
  <c r="M18" i="3"/>
  <c r="M19" i="3"/>
  <c r="M20" i="3"/>
  <c r="M21" i="3"/>
  <c r="M22" i="3"/>
  <c r="M23" i="3"/>
  <c r="M24" i="3"/>
  <c r="M25" i="3"/>
  <c r="C17" i="3"/>
  <c r="C21" i="3"/>
  <c r="M8" i="3"/>
  <c r="R61" i="10"/>
  <c r="Q61" i="10"/>
  <c r="R60" i="10"/>
  <c r="Q60" i="10"/>
  <c r="R59" i="10"/>
  <c r="Q59" i="10"/>
  <c r="R58" i="10"/>
  <c r="Q58" i="10"/>
  <c r="R57" i="10"/>
  <c r="Q57" i="10"/>
  <c r="R56" i="10"/>
  <c r="Q56" i="10"/>
  <c r="R55" i="10"/>
  <c r="Q55" i="10"/>
  <c r="R54" i="10"/>
  <c r="Q54" i="10"/>
  <c r="R53" i="10"/>
  <c r="Q53" i="10"/>
  <c r="R52" i="10"/>
  <c r="Q52" i="10"/>
  <c r="R51" i="10"/>
  <c r="Q51" i="10"/>
  <c r="R50" i="10"/>
  <c r="Q50" i="10"/>
  <c r="R49" i="10"/>
  <c r="Q49" i="10"/>
  <c r="R48" i="10"/>
  <c r="Q48" i="10"/>
  <c r="R47" i="10"/>
  <c r="Q47" i="10"/>
  <c r="R46" i="10"/>
  <c r="Q46" i="10"/>
  <c r="R45" i="10"/>
  <c r="Q45" i="10"/>
  <c r="R44" i="10"/>
  <c r="Q44" i="10"/>
  <c r="R43" i="10"/>
  <c r="Q43" i="10"/>
  <c r="R42" i="10"/>
  <c r="Q42" i="10"/>
  <c r="R41" i="10"/>
  <c r="Q41" i="10"/>
  <c r="X26" i="13" s="1"/>
  <c r="R40" i="10"/>
  <c r="Q40" i="10"/>
  <c r="R39" i="10"/>
  <c r="Q39" i="10"/>
  <c r="R38" i="10"/>
  <c r="Q38" i="10"/>
  <c r="R37" i="10"/>
  <c r="Q37" i="10"/>
  <c r="V25" i="3" s="1"/>
  <c r="R36" i="10"/>
  <c r="Q36" i="10"/>
  <c r="R35" i="10"/>
  <c r="Q35" i="10"/>
  <c r="X20" i="13" s="1"/>
  <c r="R34" i="10"/>
  <c r="Q34" i="10"/>
  <c r="R33" i="10"/>
  <c r="Q33" i="10"/>
  <c r="X18" i="13" s="1"/>
  <c r="R32" i="10"/>
  <c r="Q32" i="10"/>
  <c r="R31" i="10"/>
  <c r="Q31" i="10"/>
  <c r="X16" i="13" s="1"/>
  <c r="R30" i="10"/>
  <c r="Q30" i="10"/>
  <c r="R29" i="10"/>
  <c r="Q29" i="10"/>
  <c r="C34" i="11" s="1"/>
  <c r="R28" i="10"/>
  <c r="Q28" i="10"/>
  <c r="X13" i="14" s="1"/>
  <c r="R27" i="10"/>
  <c r="Q27" i="10"/>
  <c r="R26" i="10"/>
  <c r="Q26" i="10"/>
  <c r="R25" i="10"/>
  <c r="Q25" i="10"/>
  <c r="X10" i="14" s="1"/>
  <c r="R24" i="10"/>
  <c r="Q24" i="10"/>
  <c r="R23" i="10"/>
  <c r="Q23" i="10"/>
  <c r="R22" i="10"/>
  <c r="Q22" i="10"/>
  <c r="R21" i="10"/>
  <c r="Q21" i="10"/>
  <c r="V9" i="3" s="1"/>
  <c r="R20" i="10"/>
  <c r="Q20" i="10"/>
  <c r="R19" i="10"/>
  <c r="Q19" i="10"/>
  <c r="R18" i="10"/>
  <c r="Q18" i="10"/>
  <c r="C23" i="14" s="1"/>
  <c r="R17" i="10"/>
  <c r="Q17" i="10"/>
  <c r="C22" i="14" s="1"/>
  <c r="R16" i="10"/>
  <c r="Q16" i="10"/>
  <c r="R15" i="10"/>
  <c r="Q15" i="10"/>
  <c r="R14" i="10"/>
  <c r="Q14" i="10"/>
  <c r="C20" i="3" s="1"/>
  <c r="R13" i="10"/>
  <c r="Q13" i="10"/>
  <c r="R12" i="10"/>
  <c r="Q12" i="10"/>
  <c r="C17" i="14" s="1"/>
  <c r="R11" i="10"/>
  <c r="Q11" i="10"/>
  <c r="C16" i="14" s="1"/>
  <c r="R10" i="10"/>
  <c r="Q10" i="10"/>
  <c r="R9" i="10"/>
  <c r="Q9" i="10"/>
  <c r="R8" i="10"/>
  <c r="Q8" i="10"/>
  <c r="C13" i="14" s="1"/>
  <c r="R7" i="10"/>
  <c r="Q7" i="10"/>
  <c r="R6" i="10"/>
  <c r="Q6" i="10"/>
  <c r="C12" i="3" s="1"/>
  <c r="R5" i="10"/>
  <c r="Q5" i="10"/>
  <c r="R4" i="10"/>
  <c r="Q4" i="10"/>
  <c r="R3" i="10"/>
  <c r="Q3" i="10"/>
  <c r="C8" i="13" s="1"/>
  <c r="R2" i="10"/>
  <c r="Q2" i="10"/>
  <c r="C7" i="13" s="1"/>
  <c r="C14" i="14" l="1"/>
  <c r="C10" i="15"/>
  <c r="C12" i="13"/>
  <c r="C10" i="14"/>
  <c r="C8" i="15"/>
  <c r="C9" i="13"/>
  <c r="X21" i="11"/>
  <c r="C21" i="13"/>
  <c r="X29" i="11"/>
  <c r="X9" i="13"/>
  <c r="C37" i="11"/>
  <c r="X17" i="13"/>
  <c r="X19" i="14"/>
  <c r="X19" i="13"/>
  <c r="X21" i="14"/>
  <c r="X21" i="13"/>
  <c r="X23" i="14"/>
  <c r="X23" i="13"/>
  <c r="X25" i="14"/>
  <c r="X25" i="13"/>
  <c r="C13" i="3"/>
  <c r="V21" i="3"/>
  <c r="V17" i="3"/>
  <c r="V13" i="3"/>
  <c r="C36" i="11"/>
  <c r="X36" i="11"/>
  <c r="C19" i="14"/>
  <c r="X18" i="14"/>
  <c r="X14" i="14"/>
  <c r="C38" i="11"/>
  <c r="C15" i="13"/>
  <c r="X23" i="11"/>
  <c r="C23" i="13"/>
  <c r="X31" i="11"/>
  <c r="X11" i="13"/>
  <c r="C24" i="3"/>
  <c r="C16" i="3"/>
  <c r="V24" i="3"/>
  <c r="V20" i="3"/>
  <c r="V16" i="3"/>
  <c r="V12" i="3"/>
  <c r="X33" i="11"/>
  <c r="C9" i="14"/>
  <c r="X17" i="14"/>
  <c r="X9" i="14"/>
  <c r="X11" i="11"/>
  <c r="C11" i="13"/>
  <c r="X17" i="11"/>
  <c r="C17" i="13"/>
  <c r="X25" i="11"/>
  <c r="C25" i="13"/>
  <c r="C33" i="11"/>
  <c r="X13" i="13"/>
  <c r="X7" i="14"/>
  <c r="C10" i="13"/>
  <c r="X14" i="11"/>
  <c r="C14" i="13"/>
  <c r="V17" i="15"/>
  <c r="C18" i="13"/>
  <c r="X22" i="11"/>
  <c r="C22" i="13"/>
  <c r="X26" i="11"/>
  <c r="C26" i="13"/>
  <c r="X28" i="11"/>
  <c r="X8" i="13"/>
  <c r="X32" i="11"/>
  <c r="X12" i="13"/>
  <c r="X34" i="11"/>
  <c r="X14" i="13"/>
  <c r="X22" i="14"/>
  <c r="X22" i="13"/>
  <c r="X24" i="14"/>
  <c r="X24" i="13"/>
  <c r="C23" i="3"/>
  <c r="C19" i="3"/>
  <c r="C15" i="3"/>
  <c r="C11" i="3"/>
  <c r="V8" i="3"/>
  <c r="V23" i="3"/>
  <c r="V19" i="3"/>
  <c r="V15" i="3"/>
  <c r="V11" i="3"/>
  <c r="C12" i="11"/>
  <c r="C25" i="14"/>
  <c r="C21" i="14"/>
  <c r="C12" i="14"/>
  <c r="C8" i="14"/>
  <c r="X16" i="14"/>
  <c r="X12" i="14"/>
  <c r="X8" i="14"/>
  <c r="C9" i="3"/>
  <c r="C13" i="13"/>
  <c r="X19" i="11"/>
  <c r="C19" i="13"/>
  <c r="X27" i="11"/>
  <c r="X7" i="13"/>
  <c r="C35" i="11"/>
  <c r="X15" i="13"/>
  <c r="X16" i="11"/>
  <c r="C16" i="13"/>
  <c r="C26" i="14"/>
  <c r="C20" i="13"/>
  <c r="X24" i="11"/>
  <c r="C24" i="13"/>
  <c r="X30" i="11"/>
  <c r="X10" i="13"/>
  <c r="C22" i="3"/>
  <c r="C18" i="3"/>
  <c r="C14" i="3"/>
  <c r="C10" i="3"/>
  <c r="V22" i="3"/>
  <c r="V18" i="3"/>
  <c r="V14" i="3"/>
  <c r="V10" i="3"/>
  <c r="X37" i="11"/>
  <c r="C24" i="14"/>
  <c r="C20" i="14"/>
  <c r="C15" i="14"/>
  <c r="C11" i="14"/>
  <c r="X20" i="14"/>
  <c r="X15" i="14"/>
  <c r="X11" i="14"/>
  <c r="BK22" i="11"/>
  <c r="BK16" i="11"/>
  <c r="BK12" i="11"/>
  <c r="BK8" i="11"/>
  <c r="BK20" i="11"/>
  <c r="BK18" i="11"/>
  <c r="BK14" i="11"/>
  <c r="BK10" i="11"/>
  <c r="BK15" i="11"/>
  <c r="BK9" i="11"/>
  <c r="BK21" i="11"/>
  <c r="BK19" i="11"/>
  <c r="BK17" i="11"/>
  <c r="BK13" i="11"/>
  <c r="BK11" i="11"/>
  <c r="BK7" i="11"/>
  <c r="X9" i="11"/>
  <c r="X35" i="11"/>
  <c r="X7" i="11"/>
  <c r="C11" i="11"/>
  <c r="C32" i="11"/>
  <c r="C31" i="11"/>
  <c r="C30" i="11"/>
  <c r="C29" i="11"/>
  <c r="C28" i="11"/>
  <c r="C27" i="11"/>
  <c r="C26" i="11"/>
  <c r="C25" i="11"/>
  <c r="C24" i="11"/>
  <c r="C23" i="11"/>
  <c r="C22" i="11"/>
  <c r="C21" i="11"/>
  <c r="C20" i="11"/>
  <c r="X20" i="11"/>
  <c r="C19" i="11"/>
  <c r="C18" i="11"/>
  <c r="X18" i="11"/>
  <c r="C17" i="11"/>
  <c r="C16" i="11"/>
  <c r="C15" i="11"/>
  <c r="X15" i="11"/>
  <c r="C14" i="11"/>
  <c r="C13" i="11"/>
  <c r="X13" i="11"/>
  <c r="X12" i="11"/>
  <c r="C10" i="11"/>
  <c r="X10" i="11"/>
  <c r="C9" i="11"/>
  <c r="X8" i="11"/>
  <c r="C8" i="3"/>
  <c r="X38" i="11"/>
  <c r="C18" i="14"/>
  <c r="X26" i="14"/>
  <c r="C25" i="3"/>
  <c r="C7" i="11"/>
  <c r="C8" i="11"/>
  <c r="C7" i="14"/>
  <c r="BS8" i="13"/>
  <c r="BS9" i="13"/>
  <c r="BS10" i="13"/>
  <c r="BS11" i="13"/>
  <c r="BS12" i="13"/>
  <c r="BS13" i="13"/>
  <c r="BS14" i="13"/>
  <c r="BS15" i="13"/>
  <c r="BS16" i="13"/>
  <c r="BS17" i="13"/>
  <c r="BS18" i="13"/>
  <c r="BS19" i="13"/>
  <c r="BS20" i="13"/>
  <c r="BS21" i="13"/>
  <c r="BS22" i="13"/>
  <c r="BS23" i="13"/>
  <c r="BS24" i="13"/>
  <c r="BS25" i="13"/>
  <c r="BS26" i="13"/>
  <c r="BN8" i="13"/>
  <c r="BN9" i="13"/>
  <c r="BN10" i="13"/>
  <c r="BN11" i="13"/>
  <c r="BN12" i="13"/>
  <c r="BN13" i="13"/>
  <c r="BN14" i="13"/>
  <c r="BN15" i="13"/>
  <c r="BN16" i="13"/>
  <c r="BN17" i="13"/>
  <c r="BN18" i="13"/>
  <c r="BN19" i="13"/>
  <c r="BN20" i="13"/>
  <c r="BN21" i="13"/>
  <c r="BN22" i="13"/>
  <c r="BN23" i="13"/>
  <c r="BN24" i="13"/>
  <c r="BN25" i="13"/>
  <c r="BN26" i="13"/>
  <c r="BS7" i="13"/>
  <c r="W23" i="15" l="1"/>
  <c r="M3" i="15"/>
  <c r="D3" i="14"/>
  <c r="U3" i="14"/>
  <c r="S33" i="14"/>
  <c r="W33" i="14"/>
  <c r="AA33" i="14"/>
  <c r="W35" i="14"/>
  <c r="W37" i="14"/>
  <c r="W35" i="13"/>
  <c r="W37" i="13"/>
  <c r="AA33" i="13"/>
  <c r="W33" i="13"/>
  <c r="S33" i="13"/>
  <c r="C31" i="13"/>
  <c r="D3" i="13"/>
  <c r="U3" i="13"/>
  <c r="AE27" i="3"/>
  <c r="C28" i="3" s="1"/>
  <c r="W32" i="3"/>
  <c r="R1" i="11"/>
  <c r="Z3" i="11"/>
  <c r="Q3" i="11"/>
  <c r="I3" i="11"/>
  <c r="W34" i="3"/>
  <c r="AA30" i="3"/>
  <c r="W30" i="3"/>
  <c r="S30" i="3"/>
  <c r="V5" i="3"/>
  <c r="G5" i="3"/>
  <c r="Z3" i="3"/>
  <c r="Q3" i="3"/>
  <c r="I3" i="3"/>
</calcChain>
</file>

<file path=xl/sharedStrings.xml><?xml version="1.0" encoding="utf-8"?>
<sst xmlns="http://schemas.openxmlformats.org/spreadsheetml/2006/main" count="202" uniqueCount="88">
  <si>
    <t>№</t>
    <phoneticPr fontId="2"/>
  </si>
  <si>
    <t>姓</t>
    <rPh sb="0" eb="1">
      <t>セイ</t>
    </rPh>
    <phoneticPr fontId="2"/>
  </si>
  <si>
    <t>名</t>
    <rPh sb="0" eb="1">
      <t>メイ</t>
    </rPh>
    <phoneticPr fontId="2"/>
  </si>
  <si>
    <t>姓ﾌﾘｶﾞﾅ</t>
    <rPh sb="0" eb="1">
      <t>セイ</t>
    </rPh>
    <phoneticPr fontId="2"/>
  </si>
  <si>
    <t>名ﾌﾘｶﾞﾅ</t>
    <rPh sb="0" eb="1">
      <t>ナ</t>
    </rPh>
    <phoneticPr fontId="2"/>
  </si>
  <si>
    <t>姓SEI</t>
  </si>
  <si>
    <t>名MEI</t>
  </si>
  <si>
    <t>性別</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</si>
  <si>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</si>
  <si>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</si>
  <si>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</si>
  <si>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</si>
  <si>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</si>
  <si>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</si>
  <si>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備考２</t>
    <rPh sb="0" eb="2">
      <t>ビコウ</t>
    </rPh>
    <phoneticPr fontId="2"/>
  </si>
  <si>
    <t>学年</t>
    <rPh sb="0" eb="2">
      <t>ガクネン</t>
    </rPh>
    <phoneticPr fontId="2"/>
  </si>
  <si>
    <t>氏名</t>
    <rPh sb="0" eb="2">
      <t>シメイ</t>
    </rPh>
    <phoneticPr fontId="2"/>
  </si>
  <si>
    <t>氏名フリガナ</t>
    <rPh sb="0" eb="2">
      <t>シメイ</t>
    </rPh>
    <phoneticPr fontId="2"/>
  </si>
  <si>
    <t>基本データ</t>
    <rPh sb="0" eb="2">
      <t>キホン</t>
    </rPh>
    <phoneticPr fontId="2"/>
  </si>
  <si>
    <t>データ入力</t>
    <rPh sb="3" eb="5">
      <t>ニュウリョク</t>
    </rPh>
    <phoneticPr fontId="2"/>
  </si>
  <si>
    <t>男女</t>
    <rPh sb="0" eb="2">
      <t>ダンジョ</t>
    </rPh>
    <phoneticPr fontId="2"/>
  </si>
  <si>
    <t>※　リストから入力</t>
    <rPh sb="7" eb="9">
      <t>ニュウリョク</t>
    </rPh>
    <phoneticPr fontId="2"/>
  </si>
  <si>
    <t>支部名</t>
    <rPh sb="0" eb="3">
      <t>シブメイ</t>
    </rPh>
    <phoneticPr fontId="2"/>
  </si>
  <si>
    <t>学校名</t>
    <rPh sb="0" eb="3">
      <t>ガッコウメイ</t>
    </rPh>
    <phoneticPr fontId="2"/>
  </si>
  <si>
    <t>引率責任者名</t>
    <rPh sb="0" eb="2">
      <t>インソツ</t>
    </rPh>
    <rPh sb="2" eb="5">
      <t>セキニンシャ</t>
    </rPh>
    <rPh sb="5" eb="6">
      <t>メイ</t>
    </rPh>
    <phoneticPr fontId="2"/>
  </si>
  <si>
    <t>監督氏名</t>
    <rPh sb="0" eb="2">
      <t>カントク</t>
    </rPh>
    <rPh sb="2" eb="4">
      <t>シメイ</t>
    </rPh>
    <phoneticPr fontId="2"/>
  </si>
  <si>
    <t>入力年</t>
    <rPh sb="0" eb="2">
      <t>ニュウリョク</t>
    </rPh>
    <rPh sb="2" eb="3">
      <t>ネン</t>
    </rPh>
    <phoneticPr fontId="2"/>
  </si>
  <si>
    <t>※　西暦入力</t>
    <rPh sb="2" eb="4">
      <t>セイレキ</t>
    </rPh>
    <rPh sb="4" eb="6">
      <t>ニュウリョク</t>
    </rPh>
    <phoneticPr fontId="2"/>
  </si>
  <si>
    <t>入力月</t>
    <rPh sb="0" eb="2">
      <t>ニュウリョク</t>
    </rPh>
    <rPh sb="2" eb="3">
      <t>ツキ</t>
    </rPh>
    <phoneticPr fontId="2"/>
  </si>
  <si>
    <t>入力日</t>
    <rPh sb="0" eb="2">
      <t>ニュウリョク</t>
    </rPh>
    <rPh sb="2" eb="3">
      <t>ヒ</t>
    </rPh>
    <phoneticPr fontId="2"/>
  </si>
  <si>
    <t>校長名</t>
    <rPh sb="0" eb="3">
      <t>コウチョウメイ</t>
    </rPh>
    <phoneticPr fontId="2"/>
  </si>
  <si>
    <t>※　この「部員ﾃﾞｰﾀ入力」シートは日本卓球協会個人登録のチーム会員情報シートからコピーし、「値のみ」で貼り付けてください。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rPh sb="47" eb="48">
      <t>アタイ</t>
    </rPh>
    <rPh sb="52" eb="53">
      <t>ハ</t>
    </rPh>
    <rPh sb="54" eb="55">
      <t>ツ</t>
    </rPh>
    <phoneticPr fontId="2"/>
  </si>
  <si>
    <t>《知多支部卓球選手権申込み用紙作成注意事項》</t>
    <rPh sb="1" eb="3">
      <t>チタ</t>
    </rPh>
    <rPh sb="3" eb="5">
      <t>シブ</t>
    </rPh>
    <rPh sb="5" eb="7">
      <t>タッキュウ</t>
    </rPh>
    <rPh sb="7" eb="10">
      <t>センシュケン</t>
    </rPh>
    <rPh sb="10" eb="12">
      <t>モウシコ</t>
    </rPh>
    <rPh sb="13" eb="15">
      <t>ヨウシ</t>
    </rPh>
    <rPh sb="15" eb="17">
      <t>サクセイ</t>
    </rPh>
    <rPh sb="17" eb="19">
      <t>チュウイ</t>
    </rPh>
    <rPh sb="19" eb="21">
      <t>ジコウ</t>
    </rPh>
    <phoneticPr fontId="2"/>
  </si>
  <si>
    <t>(1)リストから入力する場合がありますので注意してください。　</t>
    <rPh sb="8" eb="10">
      <t>ニュウリョク</t>
    </rPh>
    <rPh sb="12" eb="14">
      <t>バアイ</t>
    </rPh>
    <rPh sb="21" eb="23">
      <t>チュウイ</t>
    </rPh>
    <phoneticPr fontId="2"/>
  </si>
  <si>
    <t>(3)部員の氏名入力は、環境依存文字(外字など)を使用しないでください。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</si>
  <si>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《知多地区卓球大会申込み用紙作成注意事項》</t>
    <rPh sb="1" eb="3">
      <t>チタ</t>
    </rPh>
    <rPh sb="3" eb="5">
      <t>チク</t>
    </rPh>
    <rPh sb="5" eb="7">
      <t>タッキュウ</t>
    </rPh>
    <rPh sb="7" eb="9">
      <t>タイカイ</t>
    </rPh>
    <rPh sb="9" eb="11">
      <t>モウシコ</t>
    </rPh>
    <rPh sb="12" eb="14">
      <t>ヨウシ</t>
    </rPh>
    <rPh sb="14" eb="16">
      <t>サクセイ</t>
    </rPh>
    <rPh sb="16" eb="18">
      <t>チュウイ</t>
    </rPh>
    <rPh sb="18" eb="20">
      <t>ジコウ</t>
    </rPh>
    <phoneticPr fontId="2"/>
  </si>
  <si>
    <t>(1)部員の氏名入力は、環境依存文字(外字など)を使用しないでください。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</si>
  <si>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参加申込書</t>
    <rPh sb="0" eb="2">
      <t>サンカ</t>
    </rPh>
    <rPh sb="2" eb="5">
      <t>モウシコミショ</t>
    </rPh>
    <phoneticPr fontId="2"/>
  </si>
  <si>
    <t>まず「部員データ入力」シートに部員のデータを入力ください。</t>
    <rPh sb="3" eb="5">
      <t>ブイン</t>
    </rPh>
    <rPh sb="8" eb="10">
      <t>ニュウリョク</t>
    </rPh>
    <rPh sb="15" eb="17">
      <t>ブイン</t>
    </rPh>
    <rPh sb="22" eb="23">
      <t>イリ</t>
    </rPh>
    <rPh sb="23" eb="24">
      <t>チカラ</t>
    </rPh>
    <phoneticPr fontId="2"/>
  </si>
  <si>
    <t>種目</t>
    <rPh sb="0" eb="1">
      <t>タネ</t>
    </rPh>
    <rPh sb="1" eb="2">
      <t>メ</t>
    </rPh>
    <phoneticPr fontId="2"/>
  </si>
  <si>
    <t>卓　球</t>
    <rPh sb="0" eb="1">
      <t>タク</t>
    </rPh>
    <rPh sb="2" eb="3">
      <t>タマ</t>
    </rPh>
    <phoneticPr fontId="2"/>
  </si>
  <si>
    <t>区分</t>
    <rPh sb="0" eb="1">
      <t>ク</t>
    </rPh>
    <rPh sb="1" eb="2">
      <t>ブン</t>
    </rPh>
    <phoneticPr fontId="2"/>
  </si>
  <si>
    <t>高等学校</t>
    <rPh sb="0" eb="2">
      <t>コウトウ</t>
    </rPh>
    <rPh sb="2" eb="4">
      <t>ガッコウ</t>
    </rPh>
    <phoneticPr fontId="2"/>
  </si>
  <si>
    <t>選手氏名</t>
    <rPh sb="0" eb="2">
      <t>センシュ</t>
    </rPh>
    <rPh sb="2" eb="4">
      <t>シメイ</t>
    </rPh>
    <phoneticPr fontId="2"/>
  </si>
  <si>
    <t>備考</t>
    <rPh sb="0" eb="2">
      <t>ビコウ</t>
    </rPh>
    <phoneticPr fontId="2"/>
  </si>
  <si>
    <t>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</si>
  <si>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</si>
  <si>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</si>
  <si>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</si>
  <si>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年</t>
    <rPh sb="0" eb="1">
      <t>ネン</t>
    </rPh>
    <phoneticPr fontId="2"/>
  </si>
  <si>
    <t>月</t>
    <rPh sb="0" eb="1">
      <t>ガツ</t>
    </rPh>
    <phoneticPr fontId="2"/>
  </si>
  <si>
    <t>日</t>
    <rPh sb="0" eb="1">
      <t>ニチ</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</si>
  <si>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</si>
  <si>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</si>
  <si>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※ここはトーナメント表作成のためのデータ処理用です。</t>
    <rPh sb="10" eb="11">
      <t>ヒョウ</t>
    </rPh>
    <rPh sb="11" eb="13">
      <t>サクセイ</t>
    </rPh>
    <rPh sb="20" eb="22">
      <t>ショリ</t>
    </rPh>
    <rPh sb="22" eb="23">
      <t>ヨウ</t>
    </rPh>
    <phoneticPr fontId="2"/>
  </si>
  <si>
    <t>＜ダブルス＞</t>
    <phoneticPr fontId="2"/>
  </si>
  <si>
    <t>＜シングルス＞</t>
    <phoneticPr fontId="2"/>
  </si>
  <si>
    <t>順位</t>
    <rPh sb="0" eb="2">
      <t>ジュンイ</t>
    </rPh>
    <phoneticPr fontId="2"/>
  </si>
  <si>
    <t>備　考</t>
    <rPh sb="0" eb="1">
      <t>ソナエ</t>
    </rPh>
    <rPh sb="2" eb="3">
      <t>コウ</t>
    </rPh>
    <phoneticPr fontId="2"/>
  </si>
  <si>
    <t>ダブルス</t>
    <phoneticPr fontId="2"/>
  </si>
  <si>
    <t>シングルス</t>
    <phoneticPr fontId="2"/>
  </si>
  <si>
    <t>ダブルス組み合わせ表記</t>
    <phoneticPr fontId="2"/>
  </si>
  <si>
    <t>シングルス組み合わせ表記</t>
    <phoneticPr fontId="2"/>
  </si>
  <si>
    <t>↓ダブルス組み合わせ表記作成用</t>
    <rPh sb="5" eb="6">
      <t>ク</t>
    </rPh>
    <rPh sb="7" eb="8">
      <t>ア</t>
    </rPh>
    <rPh sb="10" eb="12">
      <t>ヒョウキ</t>
    </rPh>
    <rPh sb="12" eb="14">
      <t>サクセイ</t>
    </rPh>
    <rPh sb="14" eb="15">
      <t>ヨウ</t>
    </rPh>
    <phoneticPr fontId="2"/>
  </si>
  <si>
    <t>※　実力上位の組から順に記入してください。</t>
    <rPh sb="2" eb="4">
      <t>ジツリョク</t>
    </rPh>
    <rPh sb="4" eb="6">
      <t>ジョウイ</t>
    </rPh>
    <rPh sb="7" eb="8">
      <t>クミ</t>
    </rPh>
    <rPh sb="10" eb="11">
      <t>ジュン</t>
    </rPh>
    <rPh sb="12" eb="14">
      <t>キニュウ</t>
    </rPh>
    <phoneticPr fontId="2"/>
  </si>
  <si>
    <t>※　実力上位の組から順に入力してください。</t>
    <rPh sb="2" eb="4">
      <t>ジツリョク</t>
    </rPh>
    <rPh sb="4" eb="6">
      <t>ジョウイ</t>
    </rPh>
    <rPh sb="7" eb="8">
      <t>クミ</t>
    </rPh>
    <rPh sb="10" eb="11">
      <t>ジュン</t>
    </rPh>
    <rPh sb="12" eb="14">
      <t>ニュウリョク</t>
    </rPh>
    <phoneticPr fontId="2"/>
  </si>
  <si>
    <t>愛知県卓球協会長　殿</t>
    <rPh sb="0" eb="3">
      <t>アイチケン</t>
    </rPh>
    <rPh sb="3" eb="5">
      <t>タッキュウ</t>
    </rPh>
    <rPh sb="5" eb="7">
      <t>キョウカイ</t>
    </rPh>
    <rPh sb="7" eb="8">
      <t>チョウ</t>
    </rPh>
    <rPh sb="9" eb="10">
      <t>ドノ</t>
    </rPh>
    <phoneticPr fontId="2"/>
  </si>
  <si>
    <t>卓球</t>
    <rPh sb="0" eb="1">
      <t>タク</t>
    </rPh>
    <rPh sb="1" eb="2">
      <t>タマ</t>
    </rPh>
    <phoneticPr fontId="2"/>
  </si>
  <si>
    <t>支部</t>
    <rPh sb="0" eb="2">
      <t>シブ</t>
    </rPh>
    <phoneticPr fontId="2"/>
  </si>
  <si>
    <t>男子選手氏名</t>
    <rPh sb="0" eb="2">
      <t>ダンシ</t>
    </rPh>
    <rPh sb="2" eb="4">
      <t>センシュ</t>
    </rPh>
    <rPh sb="4" eb="6">
      <t>シメイ</t>
    </rPh>
    <phoneticPr fontId="2"/>
  </si>
  <si>
    <t>女子選手氏名</t>
    <rPh sb="0" eb="2">
      <t>ジョシ</t>
    </rPh>
    <rPh sb="2" eb="4">
      <t>センシュ</t>
    </rPh>
    <rPh sb="4" eb="6">
      <t>シメイ</t>
    </rPh>
    <phoneticPr fontId="2"/>
  </si>
  <si>
    <t>男　　子</t>
    <rPh sb="0" eb="1">
      <t>オトコ</t>
    </rPh>
    <rPh sb="3" eb="4">
      <t>コ</t>
    </rPh>
    <phoneticPr fontId="2"/>
  </si>
  <si>
    <t>女　　子</t>
    <rPh sb="0" eb="1">
      <t>オンナ</t>
    </rPh>
    <rPh sb="3" eb="4">
      <t>コ</t>
    </rPh>
    <phoneticPr fontId="2"/>
  </si>
  <si>
    <t>します。</t>
    <phoneticPr fontId="2"/>
  </si>
  <si>
    <t>半田市卓球協会長　殿</t>
    <rPh sb="0" eb="3">
      <t>ハンダシ</t>
    </rPh>
    <rPh sb="3" eb="5">
      <t>タッキュウ</t>
    </rPh>
    <rPh sb="5" eb="7">
      <t>キョウカイ</t>
    </rPh>
    <rPh sb="7" eb="8">
      <t>チョウ</t>
    </rPh>
    <rPh sb="9" eb="10">
      <t>ドノ</t>
    </rPh>
    <phoneticPr fontId="2"/>
  </si>
  <si>
    <t>学校対抗に出場する選手の備考欄にA.B.C.D.Eをつけてください。</t>
    <rPh sb="0" eb="4">
      <t>ガッコウタイコウ</t>
    </rPh>
    <rPh sb="5" eb="7">
      <t>シュツジョウ</t>
    </rPh>
    <rPh sb="9" eb="11">
      <t>センシュ</t>
    </rPh>
    <rPh sb="12" eb="14">
      <t>ビコウ</t>
    </rPh>
    <rPh sb="14" eb="15">
      <t>ラン</t>
    </rPh>
    <phoneticPr fontId="2"/>
  </si>
  <si>
    <t>※ここは学校対抗出場なしの処理用です。</t>
    <rPh sb="4" eb="6">
      <t>ガッコウ</t>
    </rPh>
    <rPh sb="6" eb="8">
      <t>タイコウ</t>
    </rPh>
    <rPh sb="8" eb="10">
      <t>シュツジョウ</t>
    </rPh>
    <rPh sb="13" eb="16">
      <t>ショリヨウ</t>
    </rPh>
    <phoneticPr fontId="2"/>
  </si>
  <si>
    <t>(2)学校対抗のチーム名は備考２欄にＡ～Eをリストから入力して</t>
    <rPh sb="3" eb="5">
      <t>ガッコウ</t>
    </rPh>
    <rPh sb="5" eb="7">
      <t>タイコウ</t>
    </rPh>
    <rPh sb="11" eb="12">
      <t>メイ</t>
    </rPh>
    <rPh sb="13" eb="15">
      <t>ビコウ</t>
    </rPh>
    <rPh sb="16" eb="17">
      <t>ラン</t>
    </rPh>
    <rPh sb="27" eb="29">
      <t>ニュウリョク</t>
    </rPh>
    <phoneticPr fontId="2"/>
  </si>
  <si>
    <t>　上記の者は本校の生徒であり、上記講習会に参加することを認め、参加申し込みを</t>
    <rPh sb="1" eb="3">
      <t>ジョウキ</t>
    </rPh>
    <rPh sb="4" eb="5">
      <t>モノ</t>
    </rPh>
    <rPh sb="6" eb="8">
      <t>ホンコウ</t>
    </rPh>
    <rPh sb="9" eb="11">
      <t>セイト</t>
    </rPh>
    <rPh sb="15" eb="17">
      <t>ジョウキ</t>
    </rPh>
    <rPh sb="17" eb="20">
      <t>コウシュウカイ</t>
    </rPh>
    <rPh sb="21" eb="23">
      <t>サンカ</t>
    </rPh>
    <rPh sb="28" eb="29">
      <t>ミト</t>
    </rPh>
    <rPh sb="31" eb="33">
      <t>サンカ</t>
    </rPh>
    <rPh sb="33" eb="34">
      <t>モウ</t>
    </rPh>
    <rPh sb="35" eb="36">
      <t>コ</t>
    </rPh>
    <phoneticPr fontId="2"/>
  </si>
  <si>
    <t>(2)データ入力後、知多参加者、種目別、11月、講習会、１月シングルスのシートに登録番号を入力</t>
    <rPh sb="6" eb="8">
      <t>ニュウリョク</t>
    </rPh>
    <rPh sb="8" eb="9">
      <t>ゴ</t>
    </rPh>
    <rPh sb="10" eb="12">
      <t>チタ</t>
    </rPh>
    <rPh sb="12" eb="15">
      <t>サンカシャ</t>
    </rPh>
    <rPh sb="16" eb="19">
      <t>シュモクベツ</t>
    </rPh>
    <rPh sb="22" eb="23">
      <t>ガツ</t>
    </rPh>
    <rPh sb="24" eb="27">
      <t>コウシュウカイ</t>
    </rPh>
    <rPh sb="29" eb="30">
      <t>ガツ</t>
    </rPh>
    <rPh sb="40" eb="42">
      <t>トウロク</t>
    </rPh>
    <rPh sb="42" eb="44">
      <t>バンゴウ</t>
    </rPh>
    <rPh sb="45" eb="46">
      <t>イリ</t>
    </rPh>
    <phoneticPr fontId="2"/>
  </si>
  <si>
    <t>　　ください。</t>
    <phoneticPr fontId="2"/>
  </si>
  <si>
    <t>←高等学校は省略</t>
    <rPh sb="1" eb="5">
      <t>コウトウガッコウ</t>
    </rPh>
    <rPh sb="6" eb="8">
      <t>ショウリャク</t>
    </rPh>
    <phoneticPr fontId="2"/>
  </si>
  <si>
    <t>この書類の提出をもって校長の承認を得たものとする</t>
    <rPh sb="2" eb="4">
      <t>ショルイ</t>
    </rPh>
    <rPh sb="5" eb="7">
      <t>テイシュツ</t>
    </rPh>
    <rPh sb="11" eb="13">
      <t>コウチョウ</t>
    </rPh>
    <rPh sb="14" eb="16">
      <t>ショウニン</t>
    </rPh>
    <rPh sb="17" eb="18">
      <t>エ</t>
    </rPh>
    <phoneticPr fontId="2"/>
  </si>
  <si>
    <t>　　してください。男女別、種目別で申込書の作成をお願いします。</t>
    <rPh sb="9" eb="12">
      <t>ダンジョベツ</t>
    </rPh>
    <rPh sb="13" eb="16">
      <t>シュモクベツ</t>
    </rPh>
    <rPh sb="17" eb="20">
      <t>モウシコミショ</t>
    </rPh>
    <rPh sb="21" eb="23">
      <t>サクセイ</t>
    </rPh>
    <rPh sb="25" eb="26">
      <t>ネガ</t>
    </rPh>
    <phoneticPr fontId="2"/>
  </si>
  <si>
    <t>２０２６年度知多支部卓球選手権大会</t>
    <rPh sb="4" eb="6">
      <t>ネンド</t>
    </rPh>
    <rPh sb="6" eb="8">
      <t>チタ</t>
    </rPh>
    <rPh sb="8" eb="10">
      <t>シブ</t>
    </rPh>
    <rPh sb="10" eb="12">
      <t>タッキュウ</t>
    </rPh>
    <rPh sb="12" eb="15">
      <t>センシュケン</t>
    </rPh>
    <rPh sb="15" eb="17">
      <t>タイカイ</t>
    </rPh>
    <phoneticPr fontId="2"/>
  </si>
  <si>
    <t>２０２６年度知多地区高等学校１，２年生卓球大会参加申込書</t>
    <rPh sb="4" eb="6">
      <t>ネンド</t>
    </rPh>
    <rPh sb="6" eb="8">
      <t>チタ</t>
    </rPh>
    <rPh sb="8" eb="10">
      <t>チク</t>
    </rPh>
    <rPh sb="10" eb="14">
      <t>コウトウガッコウ</t>
    </rPh>
    <rPh sb="17" eb="19">
      <t>ネンセイ</t>
    </rPh>
    <rPh sb="19" eb="21">
      <t>タッキュウ</t>
    </rPh>
    <rPh sb="21" eb="23">
      <t>タイカイ</t>
    </rPh>
    <rPh sb="23" eb="25">
      <t>サンカ</t>
    </rPh>
    <rPh sb="25" eb="28">
      <t>モウシコミショ</t>
    </rPh>
    <phoneticPr fontId="2"/>
  </si>
  <si>
    <t>２０２６年度知多支部卓球部講習会</t>
    <rPh sb="4" eb="6">
      <t>ネンド</t>
    </rPh>
    <rPh sb="6" eb="8">
      <t>チタ</t>
    </rPh>
    <rPh sb="8" eb="10">
      <t>シブ</t>
    </rPh>
    <rPh sb="10" eb="13">
      <t>タッキュウブ</t>
    </rPh>
    <rPh sb="13" eb="16">
      <t>コウシュウカイ</t>
    </rPh>
    <phoneticPr fontId="2"/>
  </si>
  <si>
    <t>第４２回知多地区高等学校卓球大会参加申込書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</si>
</sst>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m/dd"/>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2"/>
      <name val="ＭＳ Ｐゴシック"/>
      <family val="3"/>
      <charset val="128"/>
    </font>
    <font>
      <sz val="11"/>
      <color indexed="9"/>
      <name val="ＭＳ 明朝"/>
      <family val="1"/>
      <charset val="128"/>
    </font>
    <font>
      <sz val="10"/>
      <name val="ＭＳ 明朝"/>
      <family val="1"/>
      <charset val="128"/>
    </font>
    <font>
      <sz val="16"/>
      <color indexed="10"/>
      <name val="ＭＳ Ｐゴシック"/>
      <family val="3"/>
      <charset val="128"/>
    </font>
    <font>
      <b/>
      <sz val="16"/>
      <color indexed="1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0"/>
        <bgColor indexed="64"/>
      </patternFill>
    </fill>
    <fill>
      <patternFill patternType="solid">
        <fgColor rgb="FF92D050"/>
        <bgColor indexed="64"/>
      </patternFill>
    </fill>
    <fill>
      <patternFill patternType="solid">
        <fgColor rgb="FFFFFF00"/>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cellStyleXfs>
  <cellXfs count="185">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0" xfId="0" applyFont="1" applyAlignment="1">
      <alignment horizontal="center" vertical="center"/>
    </xf>
    <xf numFmtId="49" fontId="3" fillId="0" borderId="0" xfId="0" applyNumberFormat="1" applyFont="1">
      <alignment vertical="center"/>
    </xf>
    <xf numFmtId="0" fontId="4" fillId="0" borderId="0" xfId="0" applyFont="1">
      <alignment vertical="center"/>
    </xf>
    <xf numFmtId="0" fontId="22"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vertical="center" shrinkToFit="1"/>
    </xf>
    <xf numFmtId="0" fontId="3" fillId="0" borderId="0" xfId="41" applyFont="1" applyAlignment="1">
      <alignment horizontal="center" vertical="center"/>
    </xf>
    <xf numFmtId="0" fontId="3" fillId="0" borderId="0" xfId="41" applyFont="1"/>
    <xf numFmtId="0" fontId="3" fillId="0" borderId="0" xfId="41" applyFont="1" applyAlignment="1">
      <alignment vertical="center"/>
    </xf>
    <xf numFmtId="0" fontId="3" fillId="24" borderId="13" xfId="41" applyFont="1" applyFill="1" applyBorder="1" applyAlignment="1">
      <alignment horizontal="center" vertical="center"/>
    </xf>
    <xf numFmtId="0" fontId="3" fillId="0" borderId="0" xfId="41" applyFont="1" applyAlignment="1">
      <alignment horizontal="center"/>
    </xf>
    <xf numFmtId="0" fontId="3" fillId="24" borderId="15" xfId="41" applyFont="1" applyFill="1" applyBorder="1" applyAlignment="1">
      <alignment horizontal="center" vertical="center"/>
    </xf>
    <xf numFmtId="0" fontId="3" fillId="24" borderId="17" xfId="41" applyFont="1" applyFill="1" applyBorder="1" applyAlignment="1">
      <alignment horizontal="center" vertical="center"/>
    </xf>
    <xf numFmtId="0" fontId="3" fillId="24" borderId="19" xfId="41" applyFont="1" applyFill="1" applyBorder="1" applyAlignment="1">
      <alignment horizontal="distributed" vertical="center" justifyLastLine="1"/>
    </xf>
    <xf numFmtId="0" fontId="3" fillId="24" borderId="20" xfId="41" applyFont="1" applyFill="1" applyBorder="1" applyAlignment="1">
      <alignment horizontal="center" vertical="center"/>
    </xf>
    <xf numFmtId="0" fontId="3" fillId="24" borderId="13" xfId="41" applyFont="1" applyFill="1" applyBorder="1" applyAlignment="1">
      <alignment horizontal="center"/>
    </xf>
    <xf numFmtId="0" fontId="23" fillId="0" borderId="14" xfId="0" applyFont="1" applyBorder="1" applyAlignment="1" applyProtection="1">
      <alignment horizontal="center" vertical="center" justifyLastLine="1"/>
      <protection locked="0"/>
    </xf>
    <xf numFmtId="0" fontId="3" fillId="24" borderId="21" xfId="41" applyFont="1" applyFill="1" applyBorder="1" applyAlignment="1">
      <alignment horizontal="center"/>
    </xf>
    <xf numFmtId="0" fontId="23" fillId="0" borderId="0" xfId="0" applyFont="1">
      <alignment vertical="center"/>
    </xf>
    <xf numFmtId="0" fontId="0" fillId="0" borderId="12" xfId="0" applyBorder="1" applyAlignment="1">
      <alignment horizontal="center" vertical="center"/>
    </xf>
    <xf numFmtId="0" fontId="0" fillId="0" borderId="12" xfId="0" applyBorder="1">
      <alignment vertical="center"/>
    </xf>
    <xf numFmtId="0" fontId="3" fillId="24" borderId="22" xfId="41" applyFont="1" applyFill="1" applyBorder="1" applyAlignment="1">
      <alignment horizontal="center" vertical="center"/>
    </xf>
    <xf numFmtId="0" fontId="0" fillId="0" borderId="23" xfId="0" applyBorder="1" applyAlignment="1">
      <alignment horizontal="center" vertical="center"/>
    </xf>
    <xf numFmtId="0" fontId="3" fillId="24" borderId="12" xfId="41" applyFont="1" applyFill="1" applyBorder="1" applyAlignment="1">
      <alignment horizontal="center" vertical="center"/>
    </xf>
    <xf numFmtId="49" fontId="3" fillId="24" borderId="12" xfId="41" applyNumberFormat="1" applyFont="1" applyFill="1" applyBorder="1" applyAlignment="1">
      <alignment horizontal="center" vertical="center"/>
    </xf>
    <xf numFmtId="49" fontId="3" fillId="24" borderId="12" xfId="41" applyNumberFormat="1" applyFont="1" applyFill="1" applyBorder="1" applyAlignment="1">
      <alignment horizontal="center" vertical="center" shrinkToFit="1"/>
    </xf>
    <xf numFmtId="0" fontId="3" fillId="0" borderId="12" xfId="41" applyFont="1" applyBorder="1" applyAlignment="1">
      <alignment vertical="center" shrinkToFit="1"/>
    </xf>
    <xf numFmtId="0" fontId="23" fillId="0" borderId="14" xfId="0" applyFont="1" applyBorder="1" applyAlignment="1" applyProtection="1">
      <alignment horizontal="center" vertical="center" shrinkToFit="1"/>
      <protection locked="0"/>
    </xf>
    <xf numFmtId="0" fontId="23" fillId="0" borderId="14" xfId="41" applyFont="1" applyBorder="1" applyAlignment="1">
      <alignment horizontal="center"/>
    </xf>
    <xf numFmtId="0" fontId="23" fillId="0" borderId="24" xfId="41" applyFont="1" applyBorder="1" applyAlignment="1">
      <alignment horizontal="center"/>
    </xf>
    <xf numFmtId="0" fontId="0" fillId="0" borderId="25" xfId="0" applyBorder="1" applyAlignment="1">
      <alignment horizontal="center" vertical="center"/>
    </xf>
    <xf numFmtId="0" fontId="3" fillId="24" borderId="26" xfId="41" applyFont="1" applyFill="1" applyBorder="1" applyAlignment="1">
      <alignment horizontal="center" vertical="center"/>
    </xf>
    <xf numFmtId="49" fontId="0" fillId="0" borderId="27" xfId="0" applyNumberFormat="1" applyBorder="1">
      <alignment vertical="center"/>
    </xf>
    <xf numFmtId="49" fontId="0" fillId="0" borderId="26" xfId="0" applyNumberFormat="1" applyBorder="1">
      <alignment vertical="center"/>
    </xf>
    <xf numFmtId="0" fontId="0" fillId="0" borderId="26" xfId="0" applyBorder="1">
      <alignment vertical="center"/>
    </xf>
    <xf numFmtId="49" fontId="3" fillId="24" borderId="28" xfId="41" applyNumberFormat="1" applyFont="1" applyFill="1" applyBorder="1" applyAlignment="1">
      <alignment horizontal="center" vertical="center"/>
    </xf>
    <xf numFmtId="0" fontId="0" fillId="0" borderId="25" xfId="0" applyBorder="1" applyAlignment="1">
      <alignment horizontal="center" vertical="center" shrinkToFit="1"/>
    </xf>
    <xf numFmtId="0" fontId="0" fillId="0" borderId="28" xfId="0" applyBorder="1" applyAlignment="1">
      <alignment horizontal="center" vertical="center" shrinkToFit="1"/>
    </xf>
    <xf numFmtId="49" fontId="3" fillId="24" borderId="29" xfId="41" applyNumberFormat="1" applyFont="1" applyFill="1" applyBorder="1" applyAlignment="1">
      <alignment horizontal="center" vertical="center"/>
    </xf>
    <xf numFmtId="0" fontId="3" fillId="24" borderId="30" xfId="41" applyFont="1" applyFill="1" applyBorder="1" applyAlignment="1">
      <alignment horizontal="center" vertical="center"/>
    </xf>
    <xf numFmtId="49" fontId="0" fillId="0" borderId="18" xfId="0" applyNumberFormat="1" applyBorder="1">
      <alignment vertical="center"/>
    </xf>
    <xf numFmtId="0" fontId="0" fillId="0" borderId="17" xfId="0" applyBorder="1" applyAlignment="1">
      <alignment horizontal="center" vertical="center" shrinkToFit="1"/>
    </xf>
    <xf numFmtId="49" fontId="0" fillId="0" borderId="29" xfId="0" applyNumberFormat="1" applyBorder="1">
      <alignment vertical="center"/>
    </xf>
    <xf numFmtId="0" fontId="0" fillId="0" borderId="30" xfId="0" applyBorder="1" applyAlignment="1">
      <alignment horizontal="center" vertical="center" shrinkToFit="1"/>
    </xf>
    <xf numFmtId="0" fontId="0" fillId="0" borderId="29" xfId="0" applyBorder="1">
      <alignment vertical="center"/>
    </xf>
    <xf numFmtId="49" fontId="3" fillId="24" borderId="28" xfId="41" applyNumberFormat="1" applyFont="1" applyFill="1" applyBorder="1" applyAlignment="1">
      <alignment horizontal="center" vertical="center" shrinkToFit="1"/>
    </xf>
    <xf numFmtId="0" fontId="0" fillId="0" borderId="28" xfId="0" applyBorder="1" applyAlignment="1">
      <alignment horizontal="center" vertical="center"/>
    </xf>
    <xf numFmtId="0" fontId="3" fillId="0" borderId="12" xfId="41" applyFont="1" applyBorder="1"/>
    <xf numFmtId="0" fontId="27" fillId="0" borderId="0" xfId="0" applyFont="1">
      <alignment vertical="center"/>
    </xf>
    <xf numFmtId="0" fontId="3" fillId="0" borderId="12" xfId="0" applyFont="1" applyBorder="1" applyAlignment="1">
      <alignment horizontal="center" vertical="center"/>
    </xf>
    <xf numFmtId="0" fontId="23" fillId="0" borderId="0" xfId="0" applyFont="1" applyAlignment="1" applyProtection="1">
      <alignment horizontal="center" vertical="center"/>
      <protection locked="0"/>
    </xf>
    <xf numFmtId="0" fontId="3" fillId="24" borderId="12" xfId="41" applyFont="1" applyFill="1" applyBorder="1" applyAlignment="1">
      <alignment horizontal="center" vertical="center" shrinkToFit="1"/>
    </xf>
    <xf numFmtId="177" fontId="0" fillId="0" borderId="23"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2" xfId="0" applyNumberFormat="1" applyBorder="1">
      <alignment vertical="center"/>
    </xf>
    <xf numFmtId="0" fontId="3" fillId="0" borderId="12" xfId="41" applyFont="1" applyBorder="1" applyAlignment="1">
      <alignment horizontal="center" vertical="center" shrinkToFit="1"/>
    </xf>
    <xf numFmtId="0" fontId="3" fillId="0" borderId="26" xfId="0" applyFont="1" applyBorder="1">
      <alignment vertical="center"/>
    </xf>
    <xf numFmtId="0" fontId="0" fillId="27" borderId="0" xfId="0" applyFill="1">
      <alignment vertical="center"/>
    </xf>
    <xf numFmtId="0" fontId="3" fillId="27" borderId="0" xfId="41" applyFont="1" applyFill="1"/>
    <xf numFmtId="0" fontId="27" fillId="27" borderId="0" xfId="0" applyFont="1" applyFill="1">
      <alignment vertical="center"/>
    </xf>
    <xf numFmtId="0" fontId="0" fillId="24" borderId="0" xfId="0" applyFill="1">
      <alignment vertical="center"/>
    </xf>
    <xf numFmtId="0" fontId="3" fillId="0" borderId="0" xfId="0" applyFont="1" applyAlignment="1" applyProtection="1">
      <alignment horizontal="distributed" vertical="center" indent="1"/>
      <protection locked="0"/>
    </xf>
    <xf numFmtId="0" fontId="28" fillId="27" borderId="0" xfId="0" applyFont="1" applyFill="1" applyAlignment="1">
      <alignment vertical="center" shrinkToFit="1"/>
    </xf>
    <xf numFmtId="0" fontId="28" fillId="0" borderId="0" xfId="0" applyFont="1" applyAlignment="1">
      <alignment vertical="center" shrinkToFit="1"/>
    </xf>
    <xf numFmtId="0" fontId="28" fillId="27" borderId="0" xfId="0" applyFont="1" applyFill="1" applyAlignment="1">
      <alignment horizontal="center" vertical="center" shrinkToFit="1"/>
    </xf>
    <xf numFmtId="0" fontId="25" fillId="25" borderId="0" xfId="41" applyFont="1" applyFill="1" applyAlignment="1">
      <alignment horizontal="left" vertical="center" wrapText="1"/>
    </xf>
    <xf numFmtId="0" fontId="3" fillId="24" borderId="12"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6" fillId="0" borderId="33" xfId="0" applyFont="1" applyBorder="1" applyAlignment="1">
      <alignment horizontal="center" vertical="center"/>
    </xf>
    <xf numFmtId="0" fontId="26"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6" fillId="0" borderId="36" xfId="0" applyFont="1" applyBorder="1" applyAlignment="1">
      <alignment horizontal="center" vertical="center"/>
    </xf>
    <xf numFmtId="0" fontId="26" fillId="0" borderId="34" xfId="0" applyFont="1" applyBorder="1" applyAlignment="1">
      <alignment horizontal="center" vertical="center"/>
    </xf>
    <xf numFmtId="0" fontId="3" fillId="24" borderId="0" xfId="0" applyFont="1" applyFill="1" applyAlignment="1">
      <alignment horizontal="left" vertical="center" wrapText="1"/>
    </xf>
    <xf numFmtId="0" fontId="25" fillId="25" borderId="0" xfId="0" applyFont="1" applyFill="1" applyAlignment="1">
      <alignment horizontal="left" vertical="center" wrapText="1"/>
    </xf>
    <xf numFmtId="0" fontId="3" fillId="0" borderId="0" xfId="0" applyFont="1" applyAlignment="1" applyProtection="1">
      <alignment horizontal="distributed" vertical="center" indent="1"/>
      <protection locked="0"/>
    </xf>
    <xf numFmtId="0" fontId="3" fillId="0" borderId="0" xfId="0" applyFont="1" applyAlignment="1" applyProtection="1">
      <alignment horizontal="distributed" vertical="center"/>
      <protection locked="0"/>
    </xf>
    <xf numFmtId="0" fontId="0" fillId="0" borderId="0" xfId="0">
      <alignment vertical="center"/>
    </xf>
    <xf numFmtId="0" fontId="3" fillId="0" borderId="28"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31" xfId="0" applyFont="1" applyBorder="1" applyAlignment="1">
      <alignment horizontal="center" vertical="center"/>
    </xf>
    <xf numFmtId="0" fontId="26" fillId="0" borderId="39" xfId="0" applyFont="1" applyBorder="1" applyAlignment="1">
      <alignment horizontal="center" vertical="center"/>
    </xf>
    <xf numFmtId="0" fontId="26" fillId="0" borderId="37" xfId="0" applyFont="1" applyBorder="1" applyAlignment="1">
      <alignment horizontal="center" vertical="center"/>
    </xf>
    <xf numFmtId="0" fontId="22" fillId="0" borderId="11" xfId="0" applyFont="1" applyBorder="1" applyAlignment="1" applyProtection="1">
      <alignment horizontal="distributed" vertical="center"/>
      <protection locked="0"/>
    </xf>
    <xf numFmtId="0" fontId="22" fillId="0" borderId="11" xfId="0" applyFont="1" applyBorder="1" applyAlignment="1">
      <alignment horizontal="distributed" vertical="center"/>
    </xf>
    <xf numFmtId="0" fontId="23" fillId="0" borderId="12" xfId="0" applyFont="1" applyBorder="1" applyAlignment="1" applyProtection="1">
      <alignment horizontal="center" vertical="center"/>
      <protection locked="0"/>
    </xf>
    <xf numFmtId="0" fontId="23" fillId="0" borderId="12" xfId="0" applyFont="1" applyBorder="1" applyAlignment="1">
      <alignment horizontal="center" vertical="center"/>
    </xf>
    <xf numFmtId="0" fontId="23" fillId="0" borderId="26" xfId="0" applyFont="1" applyBorder="1" applyAlignment="1" applyProtection="1">
      <alignment horizontal="distributed" vertical="center" justifyLastLine="1"/>
      <protection locked="0"/>
    </xf>
    <xf numFmtId="0" fontId="23" fillId="0" borderId="40" xfId="0" applyFont="1" applyBorder="1" applyAlignment="1" applyProtection="1">
      <alignment horizontal="distributed" vertical="center" justifyLastLine="1"/>
      <protection locked="0"/>
    </xf>
    <xf numFmtId="0" fontId="23" fillId="0" borderId="28" xfId="0" applyFont="1" applyBorder="1" applyAlignment="1" applyProtection="1">
      <alignment horizontal="distributed" vertical="center" justifyLastLine="1"/>
      <protection locked="0"/>
    </xf>
    <xf numFmtId="0" fontId="3" fillId="0" borderId="40" xfId="0" applyFont="1" applyBorder="1" applyAlignment="1">
      <alignment horizontal="center" vertical="center"/>
    </xf>
    <xf numFmtId="176" fontId="23" fillId="0" borderId="41" xfId="0" applyNumberFormat="1" applyFont="1" applyBorder="1" applyAlignment="1">
      <alignment horizontal="distributed" vertical="center" indent="1"/>
    </xf>
    <xf numFmtId="176" fontId="24" fillId="0" borderId="41" xfId="0" applyNumberFormat="1" applyFont="1" applyBorder="1" applyAlignment="1">
      <alignment horizontal="distributed" vertical="center" inden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41" xfId="0" applyFont="1" applyBorder="1" applyAlignment="1" applyProtection="1">
      <alignment horizontal="center" vertical="center"/>
      <protection locked="0"/>
    </xf>
    <xf numFmtId="0" fontId="3" fillId="0" borderId="38" xfId="0" applyFont="1" applyBorder="1" applyAlignment="1">
      <alignment horizontal="center" vertical="center"/>
    </xf>
    <xf numFmtId="0" fontId="3" fillId="0" borderId="26" xfId="0" applyFont="1" applyBorder="1" applyAlignment="1">
      <alignment horizontal="center"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22" xfId="0" applyFont="1" applyBorder="1" applyAlignment="1">
      <alignment horizontal="center" vertical="center"/>
    </xf>
    <xf numFmtId="0" fontId="3" fillId="0" borderId="22"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3" fillId="24" borderId="12" xfId="0" applyFont="1" applyFill="1" applyBorder="1" applyAlignment="1">
      <alignment horizontal="center" vertical="center"/>
    </xf>
    <xf numFmtId="0" fontId="3" fillId="0" borderId="48"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2"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40" xfId="0" applyFont="1" applyBorder="1" applyAlignment="1">
      <alignment horizontal="center" vertical="center" shrinkToFit="1"/>
    </xf>
    <xf numFmtId="0" fontId="3" fillId="0" borderId="41" xfId="0" applyFont="1" applyBorder="1" applyAlignment="1">
      <alignment horizontal="left" vertical="center"/>
    </xf>
    <xf numFmtId="0" fontId="23" fillId="0" borderId="26" xfId="0" applyFont="1" applyBorder="1" applyAlignment="1">
      <alignment horizontal="distributed" vertical="center" justifyLastLine="1"/>
    </xf>
    <xf numFmtId="0" fontId="23" fillId="0" borderId="40" xfId="0" applyFont="1" applyBorder="1" applyAlignment="1">
      <alignment horizontal="distributed" vertical="center" justifyLastLine="1"/>
    </xf>
    <xf numFmtId="0" fontId="23" fillId="0" borderId="28" xfId="0" applyFont="1" applyBorder="1" applyAlignment="1">
      <alignment horizontal="distributed" vertical="center" justifyLastLine="1"/>
    </xf>
    <xf numFmtId="0" fontId="3" fillId="0" borderId="26" xfId="0" applyFont="1" applyBorder="1" applyAlignment="1">
      <alignment horizontal="distributed" vertical="center" indent="2"/>
    </xf>
    <xf numFmtId="0" fontId="3" fillId="0" borderId="40" xfId="0" applyFont="1" applyBorder="1" applyAlignment="1">
      <alignment horizontal="distributed" vertical="center" indent="2"/>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10" xfId="0" applyFont="1" applyBorder="1" applyAlignment="1">
      <alignment horizontal="center" vertical="center"/>
    </xf>
    <xf numFmtId="0" fontId="23" fillId="0" borderId="11" xfId="0" applyFont="1" applyBorder="1" applyAlignment="1">
      <alignment horizontal="distributed" vertical="center"/>
    </xf>
    <xf numFmtId="0" fontId="4" fillId="0" borderId="11" xfId="0" applyFont="1" applyBorder="1" applyAlignment="1">
      <alignment horizontal="distributed" vertical="center" indent="1"/>
    </xf>
    <xf numFmtId="0" fontId="3" fillId="0" borderId="40"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23" fillId="0" borderId="26" xfId="0" applyFont="1" applyBorder="1" applyAlignment="1">
      <alignment horizontal="distributed" vertical="center" indent="3" shrinkToFit="1"/>
    </xf>
    <xf numFmtId="0" fontId="23" fillId="0" borderId="40" xfId="0" applyFont="1" applyBorder="1" applyAlignment="1">
      <alignment horizontal="distributed" vertical="center" indent="3" shrinkToFit="1"/>
    </xf>
    <xf numFmtId="0" fontId="3" fillId="24" borderId="26" xfId="0" applyFont="1" applyFill="1" applyBorder="1" applyAlignment="1" applyProtection="1">
      <alignment horizontal="center" vertical="center"/>
      <protection locked="0"/>
    </xf>
    <xf numFmtId="0" fontId="3" fillId="24" borderId="40" xfId="0" applyFont="1" applyFill="1" applyBorder="1" applyAlignment="1" applyProtection="1">
      <alignment horizontal="center" vertical="center"/>
      <protection locked="0"/>
    </xf>
    <xf numFmtId="0" fontId="3" fillId="24" borderId="28" xfId="0" applyFont="1" applyFill="1" applyBorder="1" applyAlignment="1" applyProtection="1">
      <alignment horizontal="center" vertical="center"/>
      <protection locked="0"/>
    </xf>
    <xf numFmtId="0" fontId="23" fillId="0" borderId="47" xfId="0" applyFont="1" applyBorder="1" applyAlignment="1">
      <alignment horizontal="center" vertical="center"/>
    </xf>
    <xf numFmtId="0" fontId="23" fillId="0" borderId="55" xfId="0" applyFont="1" applyBorder="1" applyAlignment="1">
      <alignment horizontal="center" vertical="center"/>
    </xf>
    <xf numFmtId="0" fontId="23" fillId="0" borderId="46"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23" fillId="0" borderId="0" xfId="0" applyFont="1" applyAlignment="1">
      <alignment horizontal="center" vertical="center"/>
    </xf>
    <xf numFmtId="0" fontId="23" fillId="0" borderId="54" xfId="0" applyFont="1" applyBorder="1" applyAlignment="1">
      <alignment horizontal="center" vertical="center"/>
    </xf>
    <xf numFmtId="0" fontId="23" fillId="0" borderId="53" xfId="0" applyFont="1" applyBorder="1" applyAlignment="1">
      <alignment horizontal="center" vertical="center"/>
    </xf>
    <xf numFmtId="0" fontId="23" fillId="0" borderId="52"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25" fillId="25" borderId="26" xfId="0" applyFont="1" applyFill="1" applyBorder="1" applyAlignment="1">
      <alignment horizontal="center" vertical="center"/>
    </xf>
    <xf numFmtId="0" fontId="25" fillId="25" borderId="40" xfId="0" applyFont="1" applyFill="1" applyBorder="1" applyAlignment="1">
      <alignment horizontal="center" vertical="center"/>
    </xf>
    <xf numFmtId="0" fontId="25" fillId="26" borderId="26" xfId="0" applyFont="1" applyFill="1" applyBorder="1" applyAlignment="1">
      <alignment horizontal="center" vertical="center"/>
    </xf>
    <xf numFmtId="0" fontId="25" fillId="26" borderId="40" xfId="0" applyFont="1" applyFill="1" applyBorder="1" applyAlignment="1">
      <alignment horizontal="center" vertical="center"/>
    </xf>
    <xf numFmtId="0" fontId="26" fillId="0" borderId="52" xfId="0" applyFont="1" applyBorder="1" applyAlignment="1">
      <alignment horizontal="center" vertical="center"/>
    </xf>
    <xf numFmtId="0" fontId="26" fillId="0" borderId="54" xfId="0" applyFont="1" applyBorder="1" applyAlignment="1">
      <alignment horizontal="center" vertical="center"/>
    </xf>
    <xf numFmtId="0" fontId="3" fillId="0" borderId="41" xfId="0" applyFont="1" applyBorder="1" applyAlignment="1">
      <alignment horizontal="center" vertical="center" shrinkToFit="1"/>
    </xf>
    <xf numFmtId="0" fontId="23" fillId="0" borderId="26" xfId="0" applyFont="1" applyBorder="1" applyAlignment="1">
      <alignment horizontal="distributed" vertical="center" indent="1"/>
    </xf>
    <xf numFmtId="0" fontId="23" fillId="0" borderId="40" xfId="0" applyFont="1" applyBorder="1" applyAlignment="1">
      <alignment horizontal="distributed" vertical="center" indent="1"/>
    </xf>
    <xf numFmtId="0" fontId="23" fillId="0" borderId="28" xfId="0" applyFont="1" applyBorder="1" applyAlignment="1">
      <alignment horizontal="distributed" vertical="center" indent="1"/>
    </xf>
    <xf numFmtId="0" fontId="23" fillId="0" borderId="26" xfId="0" applyFont="1" applyBorder="1" applyAlignment="1" applyProtection="1">
      <alignment horizontal="distributed" vertical="center" indent="1"/>
      <protection locked="0"/>
    </xf>
    <xf numFmtId="0" fontId="23" fillId="0" borderId="40" xfId="0" applyFont="1" applyBorder="1" applyAlignment="1" applyProtection="1">
      <alignment horizontal="distributed" vertical="center" indent="1"/>
      <protection locked="0"/>
    </xf>
    <xf numFmtId="0" fontId="23" fillId="0" borderId="28" xfId="0" applyFont="1" applyBorder="1" applyAlignment="1" applyProtection="1">
      <alignment horizontal="distributed" vertical="center" indent="1"/>
      <protection locked="0"/>
    </xf>
    <xf numFmtId="0" fontId="23" fillId="0" borderId="0" xfId="0" applyFont="1" applyAlignment="1">
      <alignment horizontal="left" vertical="center"/>
    </xf>
    <xf numFmtId="0" fontId="22" fillId="0" borderId="11" xfId="0" applyFont="1" applyBorder="1" applyAlignment="1">
      <alignment horizontal="distributed" vertical="center" indent="3"/>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20日卓協登録(男子)" xfId="41" xr:uid="{00000000-0005-0000-0000-000029000000}"/>
    <cellStyle name="良い" xfId="42"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13</xdr:row>
      <xdr:rowOff>115071</xdr:rowOff>
    </xdr:from>
    <xdr:to>
      <xdr:col>21</xdr:col>
      <xdr:colOff>470981</xdr:colOff>
      <xdr:row>15</xdr:row>
      <xdr:rowOff>41998</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11737181" y="2477271"/>
          <a:ext cx="344775" cy="269827"/>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1358900</xdr:colOff>
      <xdr:row>6</xdr:row>
      <xdr:rowOff>12700</xdr:rowOff>
    </xdr:from>
    <xdr:to>
      <xdr:col>36</xdr:col>
      <xdr:colOff>498554</xdr:colOff>
      <xdr:row>21</xdr:row>
      <xdr:rowOff>160290</xdr:rowOff>
    </xdr:to>
    <xdr:grpSp>
      <xdr:nvGrpSpPr>
        <xdr:cNvPr id="8" name="グループ化 7">
          <a:extLst>
            <a:ext uri="{FF2B5EF4-FFF2-40B4-BE49-F238E27FC236}">
              <a16:creationId xmlns:a16="http://schemas.microsoft.com/office/drawing/2014/main" id="{95B95D5B-5685-4252-92F3-20440AE26D2D}"/>
            </a:ext>
          </a:extLst>
        </xdr:cNvPr>
        <xdr:cNvGrpSpPr/>
      </xdr:nvGrpSpPr>
      <xdr:grpSpPr>
        <a:xfrm>
          <a:off x="12120880" y="1160780"/>
          <a:ext cx="9175194" cy="2779030"/>
          <a:chOff x="12553158" y="1282429"/>
          <a:chExt cx="10226754" cy="2800943"/>
        </a:xfrm>
      </xdr:grpSpPr>
      <xdr:pic>
        <xdr:nvPicPr>
          <xdr:cNvPr id="12" name="図 11">
            <a:extLst>
              <a:ext uri="{FF2B5EF4-FFF2-40B4-BE49-F238E27FC236}">
                <a16:creationId xmlns:a16="http://schemas.microsoft.com/office/drawing/2014/main" id="{ADCB30EC-1EBB-4915-BF2F-BA3EA8A93084}"/>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746" t="33044" r="8481" b="36516"/>
          <a:stretch/>
        </xdr:blipFill>
        <xdr:spPr>
          <a:xfrm>
            <a:off x="12553158" y="1282429"/>
            <a:ext cx="10226754" cy="2011893"/>
          </a:xfrm>
          <a:prstGeom prst="rect">
            <a:avLst/>
          </a:prstGeom>
        </xdr:spPr>
      </xdr:pic>
      <xdr:sp macro="" textlink="">
        <xdr:nvSpPr>
          <xdr:cNvPr id="13" name="正方形/長方形 12">
            <a:extLst>
              <a:ext uri="{FF2B5EF4-FFF2-40B4-BE49-F238E27FC236}">
                <a16:creationId xmlns:a16="http://schemas.microsoft.com/office/drawing/2014/main" id="{B7D1051A-D76A-4DF5-B466-678409386A88}"/>
              </a:ext>
            </a:extLst>
          </xdr:cNvPr>
          <xdr:cNvSpPr/>
        </xdr:nvSpPr>
        <xdr:spPr>
          <a:xfrm>
            <a:off x="13856068" y="1878547"/>
            <a:ext cx="8826132" cy="7078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吹き出し 10">
            <a:extLst>
              <a:ext uri="{FF2B5EF4-FFF2-40B4-BE49-F238E27FC236}">
                <a16:creationId xmlns:a16="http://schemas.microsoft.com/office/drawing/2014/main" id="{29EF0D09-B312-4DEB-A1E6-C06F995DE8D4}"/>
              </a:ext>
            </a:extLst>
          </xdr:cNvPr>
          <xdr:cNvSpPr/>
        </xdr:nvSpPr>
        <xdr:spPr>
          <a:xfrm>
            <a:off x="15315137" y="2669010"/>
            <a:ext cx="1908124" cy="1414362"/>
          </a:xfrm>
          <a:prstGeom prst="upArrowCallout">
            <a:avLst>
              <a:gd name="adj1" fmla="val 46918"/>
              <a:gd name="adj2" fmla="val 42808"/>
              <a:gd name="adj3" fmla="val 25000"/>
              <a:gd name="adj4" fmla="val 64977"/>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この部分をコピーし</a:t>
            </a:r>
            <a:endParaRPr kumimoji="1" lang="en-US" altLang="ja-JP" sz="1100" b="1">
              <a:solidFill>
                <a:schemeClr val="tx1"/>
              </a:solidFill>
            </a:endParaRPr>
          </a:p>
          <a:p>
            <a:pPr algn="ctr"/>
            <a:r>
              <a:rPr kumimoji="1" lang="ja-JP" altLang="en-US" sz="1100" b="1">
                <a:solidFill>
                  <a:srgbClr val="FF0000"/>
                </a:solidFill>
              </a:rPr>
              <a:t>「値のみ」で貼り付け</a:t>
            </a:r>
            <a:endParaRPr kumimoji="1" lang="en-US" altLang="ja-JP" sz="1100" b="1">
              <a:solidFill>
                <a:srgbClr val="FF0000"/>
              </a:solidFill>
            </a:endParaRPr>
          </a:p>
          <a:p>
            <a:pPr algn="ctr"/>
            <a:r>
              <a:rPr kumimoji="1" lang="en-US" altLang="ja-JP" sz="1100" b="1">
                <a:solidFill>
                  <a:schemeClr val="tx1"/>
                </a:solidFill>
              </a:rPr>
              <a:t>※</a:t>
            </a:r>
            <a:r>
              <a:rPr kumimoji="1" lang="ja-JP" altLang="en-US" sz="1100" b="1">
                <a:solidFill>
                  <a:schemeClr val="tx1"/>
                </a:solidFill>
              </a:rPr>
              <a:t>「備考２」欄のリスト</a:t>
            </a:r>
            <a:endParaRPr kumimoji="1" lang="en-US" altLang="ja-JP" sz="1100" b="1">
              <a:solidFill>
                <a:schemeClr val="tx1"/>
              </a:solidFill>
            </a:endParaRPr>
          </a:p>
          <a:p>
            <a:pPr algn="ctr"/>
            <a:r>
              <a:rPr kumimoji="1" lang="ja-JP" altLang="en-US" sz="1100" b="1">
                <a:solidFill>
                  <a:schemeClr val="tx1"/>
                </a:solidFill>
              </a:rPr>
              <a:t>を消さないため</a:t>
            </a:r>
            <a:endParaRPr kumimoji="1" lang="en-US" altLang="ja-JP" sz="1100" b="1">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tabSelected="1" zoomScale="75" workbookViewId="0">
      <pane xSplit="1" ySplit="1" topLeftCell="B2" activePane="bottomRight" state="frozen"/>
      <selection pane="topRight" activeCell="B1" sqref="B1"/>
      <selection pane="bottomLeft" activeCell="A2" sqref="A2"/>
      <selection pane="bottomRight" activeCell="F35" sqref="F35"/>
    </sheetView>
  </sheetViews>
  <sheetFormatPr defaultColWidth="9" defaultRowHeight="13.2" x14ac:dyDescent="0.2"/>
  <cols>
    <col min="1" max="1" width="4.109375" style="10" customWidth="1"/>
    <col min="2" max="2" width="8" style="10" customWidth="1"/>
    <col min="3" max="3" width="8.44140625" style="12" customWidth="1"/>
    <col min="4" max="4" width="8" style="10" customWidth="1"/>
    <col min="5" max="7" width="8.44140625" style="12" customWidth="1"/>
    <col min="8" max="8" width="5.21875" style="10" bestFit="1" customWidth="1"/>
    <col min="9" max="9" width="11.5546875" style="14" customWidth="1"/>
    <col min="10" max="13" width="6.109375" style="10" customWidth="1"/>
    <col min="14" max="14" width="9.109375" style="10" customWidth="1"/>
    <col min="15" max="15" width="11.5546875" style="11" customWidth="1"/>
    <col min="16" max="16" width="5.5546875" style="11" customWidth="1"/>
    <col min="17" max="17" width="9.5546875" style="11" hidden="1" customWidth="1"/>
    <col min="18" max="18" width="11" style="11" hidden="1" customWidth="1"/>
    <col min="19" max="19" width="2.88671875" style="11" customWidth="1"/>
    <col min="20" max="20" width="13.33203125" style="11" customWidth="1"/>
    <col min="21" max="21" width="19.77734375" style="11" customWidth="1"/>
    <col min="22" max="22" width="19.21875" style="11" customWidth="1"/>
    <col min="23" max="16384" width="9" style="11"/>
  </cols>
  <sheetData>
    <row r="1" spans="1:22" ht="18.75" customHeight="1" x14ac:dyDescent="0.2">
      <c r="A1" s="25" t="s">
        <v>0</v>
      </c>
      <c r="B1" s="35" t="s">
        <v>1</v>
      </c>
      <c r="C1" s="42" t="s">
        <v>2</v>
      </c>
      <c r="D1" s="43" t="s">
        <v>3</v>
      </c>
      <c r="E1" s="39" t="s">
        <v>4</v>
      </c>
      <c r="F1" s="39" t="s">
        <v>5</v>
      </c>
      <c r="G1" s="39" t="s">
        <v>6</v>
      </c>
      <c r="H1" s="28" t="s">
        <v>7</v>
      </c>
      <c r="I1" s="29" t="s">
        <v>8</v>
      </c>
      <c r="J1" s="29" t="s">
        <v>9</v>
      </c>
      <c r="K1" s="49" t="s">
        <v>10</v>
      </c>
      <c r="L1" s="49" t="s">
        <v>11</v>
      </c>
      <c r="M1" s="49" t="s">
        <v>12</v>
      </c>
      <c r="N1" s="49" t="s">
        <v>13</v>
      </c>
      <c r="O1" s="27" t="s">
        <v>14</v>
      </c>
      <c r="P1" s="27" t="s">
        <v>15</v>
      </c>
      <c r="Q1" s="55" t="s">
        <v>16</v>
      </c>
      <c r="R1" s="55" t="s">
        <v>17</v>
      </c>
      <c r="T1" s="17" t="s">
        <v>18</v>
      </c>
      <c r="U1" s="18" t="s">
        <v>19</v>
      </c>
    </row>
    <row r="2" spans="1:22" ht="14.4" x14ac:dyDescent="0.2">
      <c r="A2" s="13">
        <v>1</v>
      </c>
      <c r="B2" s="36"/>
      <c r="C2" s="44"/>
      <c r="D2" s="45"/>
      <c r="E2" s="40"/>
      <c r="F2" s="40"/>
      <c r="G2" s="40"/>
      <c r="H2" s="26"/>
      <c r="I2" s="56"/>
      <c r="J2" s="26"/>
      <c r="K2" s="34"/>
      <c r="L2" s="34"/>
      <c r="M2" s="34"/>
      <c r="N2" s="40"/>
      <c r="O2" s="23"/>
      <c r="P2" s="30"/>
      <c r="Q2" s="51" t="str">
        <f>CONCATENATE(B2,"　",C2)</f>
        <v>　</v>
      </c>
      <c r="R2" s="30" t="str">
        <f>CONCATENATE(D2,"　",E2)</f>
        <v>　</v>
      </c>
      <c r="T2" s="19" t="s">
        <v>20</v>
      </c>
      <c r="U2" s="20"/>
      <c r="V2" s="11" t="s">
        <v>21</v>
      </c>
    </row>
    <row r="3" spans="1:22" ht="14.4" x14ac:dyDescent="0.2">
      <c r="A3" s="13">
        <v>2</v>
      </c>
      <c r="B3" s="37"/>
      <c r="C3" s="46"/>
      <c r="D3" s="47"/>
      <c r="E3" s="41"/>
      <c r="F3" s="41"/>
      <c r="G3" s="41"/>
      <c r="H3" s="23"/>
      <c r="I3" s="57"/>
      <c r="J3" s="23"/>
      <c r="K3" s="50"/>
      <c r="L3" s="50"/>
      <c r="M3" s="50"/>
      <c r="N3" s="41"/>
      <c r="O3" s="23"/>
      <c r="P3" s="30"/>
      <c r="Q3" s="51" t="str">
        <f t="shared" ref="Q3:Q61" si="0">CONCATENATE(B3,"　",C3)</f>
        <v>　</v>
      </c>
      <c r="R3" s="30" t="str">
        <f t="shared" ref="R3:R61" si="1">CONCATENATE(D3,"　",E3)</f>
        <v>　</v>
      </c>
      <c r="T3" s="19" t="s">
        <v>22</v>
      </c>
      <c r="U3" s="20"/>
      <c r="V3" s="11" t="s">
        <v>21</v>
      </c>
    </row>
    <row r="4" spans="1:22" ht="14.4" x14ac:dyDescent="0.2">
      <c r="A4" s="13">
        <v>3</v>
      </c>
      <c r="B4" s="37"/>
      <c r="C4" s="46"/>
      <c r="D4" s="47"/>
      <c r="E4" s="41"/>
      <c r="F4" s="41"/>
      <c r="G4" s="41"/>
      <c r="H4" s="23"/>
      <c r="I4" s="57"/>
      <c r="J4" s="23"/>
      <c r="K4" s="50"/>
      <c r="L4" s="50"/>
      <c r="M4" s="50"/>
      <c r="N4" s="41"/>
      <c r="O4" s="23"/>
      <c r="P4" s="30"/>
      <c r="Q4" s="51" t="str">
        <f t="shared" si="0"/>
        <v>　</v>
      </c>
      <c r="R4" s="30" t="str">
        <f t="shared" si="1"/>
        <v>　</v>
      </c>
      <c r="T4" s="19" t="s">
        <v>23</v>
      </c>
      <c r="U4" s="31"/>
      <c r="V4" s="11" t="s">
        <v>81</v>
      </c>
    </row>
    <row r="5" spans="1:22" ht="14.4" x14ac:dyDescent="0.2">
      <c r="A5" s="13">
        <v>4</v>
      </c>
      <c r="B5" s="37"/>
      <c r="C5" s="46"/>
      <c r="D5" s="47"/>
      <c r="E5" s="41"/>
      <c r="F5" s="41"/>
      <c r="G5" s="41"/>
      <c r="H5" s="23"/>
      <c r="I5" s="57"/>
      <c r="J5" s="23"/>
      <c r="K5" s="50"/>
      <c r="L5" s="50"/>
      <c r="M5" s="50"/>
      <c r="N5" s="41"/>
      <c r="O5" s="23"/>
      <c r="P5" s="30"/>
      <c r="Q5" s="51" t="str">
        <f t="shared" si="0"/>
        <v>　</v>
      </c>
      <c r="R5" s="30" t="str">
        <f t="shared" si="1"/>
        <v>　</v>
      </c>
      <c r="T5" s="19" t="s">
        <v>24</v>
      </c>
      <c r="U5" s="32"/>
    </row>
    <row r="6" spans="1:22" ht="14.4" x14ac:dyDescent="0.2">
      <c r="A6" s="13">
        <v>5</v>
      </c>
      <c r="B6" s="37"/>
      <c r="C6" s="46"/>
      <c r="D6" s="47"/>
      <c r="E6" s="41"/>
      <c r="F6" s="41"/>
      <c r="G6" s="41"/>
      <c r="H6" s="23"/>
      <c r="I6" s="57"/>
      <c r="J6" s="23"/>
      <c r="K6" s="50"/>
      <c r="L6" s="50"/>
      <c r="M6" s="50"/>
      <c r="N6" s="41"/>
      <c r="O6" s="23"/>
      <c r="P6" s="30"/>
      <c r="Q6" s="51" t="str">
        <f t="shared" si="0"/>
        <v>　</v>
      </c>
      <c r="R6" s="30" t="str">
        <f t="shared" si="1"/>
        <v>　</v>
      </c>
      <c r="T6" s="19" t="s">
        <v>25</v>
      </c>
      <c r="U6" s="32"/>
    </row>
    <row r="7" spans="1:22" ht="14.4" x14ac:dyDescent="0.2">
      <c r="A7" s="13">
        <v>6</v>
      </c>
      <c r="B7" s="37"/>
      <c r="C7" s="46"/>
      <c r="D7" s="47"/>
      <c r="E7" s="41"/>
      <c r="F7" s="41"/>
      <c r="G7" s="41"/>
      <c r="H7" s="23"/>
      <c r="I7" s="57"/>
      <c r="J7" s="23"/>
      <c r="K7" s="50"/>
      <c r="L7" s="50"/>
      <c r="M7" s="50"/>
      <c r="N7" s="41"/>
      <c r="O7" s="23"/>
      <c r="P7" s="30"/>
      <c r="Q7" s="51" t="str">
        <f t="shared" si="0"/>
        <v>　</v>
      </c>
      <c r="R7" s="30" t="str">
        <f t="shared" si="1"/>
        <v>　</v>
      </c>
      <c r="T7" s="19" t="s">
        <v>26</v>
      </c>
      <c r="U7" s="32"/>
      <c r="V7" s="11" t="s">
        <v>27</v>
      </c>
    </row>
    <row r="8" spans="1:22" ht="14.4" x14ac:dyDescent="0.2">
      <c r="A8" s="13">
        <v>7</v>
      </c>
      <c r="B8" s="37"/>
      <c r="C8" s="46"/>
      <c r="D8" s="47"/>
      <c r="E8" s="41"/>
      <c r="F8" s="41"/>
      <c r="G8" s="41"/>
      <c r="H8" s="23"/>
      <c r="I8" s="57"/>
      <c r="J8" s="23"/>
      <c r="K8" s="50"/>
      <c r="L8" s="50"/>
      <c r="M8" s="50"/>
      <c r="N8" s="41"/>
      <c r="O8" s="23"/>
      <c r="P8" s="30"/>
      <c r="Q8" s="51" t="str">
        <f t="shared" si="0"/>
        <v>　</v>
      </c>
      <c r="R8" s="30" t="str">
        <f t="shared" si="1"/>
        <v>　</v>
      </c>
      <c r="T8" s="19" t="s">
        <v>28</v>
      </c>
      <c r="U8" s="32"/>
    </row>
    <row r="9" spans="1:22" ht="14.4" x14ac:dyDescent="0.2">
      <c r="A9" s="13">
        <v>8</v>
      </c>
      <c r="B9" s="37"/>
      <c r="C9" s="46"/>
      <c r="D9" s="47"/>
      <c r="E9" s="41"/>
      <c r="F9" s="41"/>
      <c r="G9" s="41"/>
      <c r="H9" s="23"/>
      <c r="I9" s="57"/>
      <c r="J9" s="23"/>
      <c r="K9" s="50"/>
      <c r="L9" s="50"/>
      <c r="M9" s="50"/>
      <c r="N9" s="41"/>
      <c r="O9" s="23"/>
      <c r="P9" s="30"/>
      <c r="Q9" s="51" t="str">
        <f t="shared" si="0"/>
        <v>　</v>
      </c>
      <c r="R9" s="30" t="str">
        <f t="shared" si="1"/>
        <v>　</v>
      </c>
      <c r="T9" s="19" t="s">
        <v>29</v>
      </c>
      <c r="U9" s="32"/>
    </row>
    <row r="10" spans="1:22" ht="14.4" x14ac:dyDescent="0.2">
      <c r="A10" s="13">
        <v>9</v>
      </c>
      <c r="B10" s="37"/>
      <c r="C10" s="46"/>
      <c r="D10" s="47"/>
      <c r="E10" s="41"/>
      <c r="F10" s="41"/>
      <c r="G10" s="41"/>
      <c r="H10" s="23"/>
      <c r="I10" s="57"/>
      <c r="J10" s="23"/>
      <c r="K10" s="50"/>
      <c r="L10" s="50"/>
      <c r="M10" s="50"/>
      <c r="N10" s="41"/>
      <c r="O10" s="23"/>
      <c r="P10" s="30"/>
      <c r="Q10" s="51" t="str">
        <f t="shared" si="0"/>
        <v>　</v>
      </c>
      <c r="R10" s="30" t="str">
        <f t="shared" si="1"/>
        <v>　</v>
      </c>
      <c r="T10" s="21" t="s">
        <v>30</v>
      </c>
      <c r="U10" s="33"/>
    </row>
    <row r="11" spans="1:22" x14ac:dyDescent="0.2">
      <c r="A11" s="13">
        <v>10</v>
      </c>
      <c r="B11" s="37"/>
      <c r="C11" s="46"/>
      <c r="D11" s="47"/>
      <c r="E11" s="41"/>
      <c r="F11" s="41"/>
      <c r="G11" s="41"/>
      <c r="H11" s="23"/>
      <c r="I11" s="57"/>
      <c r="J11" s="23"/>
      <c r="K11" s="50"/>
      <c r="L11" s="50"/>
      <c r="M11" s="50"/>
      <c r="N11" s="41"/>
      <c r="O11" s="23"/>
      <c r="P11" s="30"/>
      <c r="Q11" s="51" t="str">
        <f t="shared" si="0"/>
        <v>　</v>
      </c>
      <c r="R11" s="30" t="str">
        <f t="shared" si="1"/>
        <v>　</v>
      </c>
    </row>
    <row r="12" spans="1:22" ht="13.5" customHeight="1" x14ac:dyDescent="0.2">
      <c r="A12" s="13">
        <v>11</v>
      </c>
      <c r="B12" s="37"/>
      <c r="C12" s="46"/>
      <c r="D12" s="47"/>
      <c r="E12" s="41"/>
      <c r="F12" s="41"/>
      <c r="G12" s="41"/>
      <c r="H12" s="23"/>
      <c r="I12" s="57"/>
      <c r="J12" s="23"/>
      <c r="K12" s="50"/>
      <c r="L12" s="50"/>
      <c r="M12" s="50"/>
      <c r="N12" s="41"/>
      <c r="O12" s="23"/>
      <c r="P12" s="30"/>
      <c r="Q12" s="51" t="str">
        <f t="shared" si="0"/>
        <v>　</v>
      </c>
      <c r="R12" s="30" t="str">
        <f t="shared" si="1"/>
        <v>　</v>
      </c>
      <c r="T12" s="69" t="s">
        <v>31</v>
      </c>
      <c r="U12" s="69"/>
    </row>
    <row r="13" spans="1:22" x14ac:dyDescent="0.2">
      <c r="A13" s="13">
        <v>12</v>
      </c>
      <c r="B13" s="37"/>
      <c r="C13" s="46"/>
      <c r="D13" s="47"/>
      <c r="E13" s="41"/>
      <c r="F13" s="41"/>
      <c r="G13" s="41"/>
      <c r="H13" s="23"/>
      <c r="I13" s="57"/>
      <c r="J13" s="23"/>
      <c r="K13" s="50"/>
      <c r="L13" s="50"/>
      <c r="M13" s="50"/>
      <c r="N13" s="41"/>
      <c r="O13" s="23"/>
      <c r="P13" s="30"/>
      <c r="Q13" s="51" t="str">
        <f t="shared" si="0"/>
        <v>　</v>
      </c>
      <c r="R13" s="30" t="str">
        <f t="shared" si="1"/>
        <v>　</v>
      </c>
      <c r="T13" s="69"/>
      <c r="U13" s="69"/>
    </row>
    <row r="14" spans="1:22" x14ac:dyDescent="0.2">
      <c r="A14" s="13">
        <v>13</v>
      </c>
      <c r="B14" s="37"/>
      <c r="C14" s="46"/>
      <c r="D14" s="47"/>
      <c r="E14" s="41"/>
      <c r="F14" s="41"/>
      <c r="G14" s="41"/>
      <c r="H14" s="23"/>
      <c r="I14" s="57"/>
      <c r="J14" s="23"/>
      <c r="K14" s="50"/>
      <c r="L14" s="50"/>
      <c r="M14" s="50"/>
      <c r="N14" s="41"/>
      <c r="O14" s="23"/>
      <c r="P14" s="30"/>
      <c r="Q14" s="51" t="str">
        <f t="shared" si="0"/>
        <v>　</v>
      </c>
      <c r="R14" s="30" t="str">
        <f t="shared" si="1"/>
        <v>　</v>
      </c>
      <c r="T14" s="69"/>
      <c r="U14" s="69"/>
    </row>
    <row r="15" spans="1:22" x14ac:dyDescent="0.2">
      <c r="A15" s="13">
        <v>14</v>
      </c>
      <c r="B15" s="37"/>
      <c r="C15" s="46"/>
      <c r="D15" s="47"/>
      <c r="E15" s="41"/>
      <c r="F15" s="41"/>
      <c r="G15" s="41"/>
      <c r="H15" s="23"/>
      <c r="I15" s="57"/>
      <c r="J15" s="23"/>
      <c r="K15" s="50"/>
      <c r="L15" s="50"/>
      <c r="M15" s="50"/>
      <c r="N15" s="41"/>
      <c r="O15" s="23"/>
      <c r="P15" s="30"/>
      <c r="Q15" s="51" t="str">
        <f t="shared" si="0"/>
        <v>　</v>
      </c>
      <c r="R15" s="30" t="str">
        <f t="shared" si="1"/>
        <v>　</v>
      </c>
      <c r="T15" s="69"/>
      <c r="U15" s="69"/>
    </row>
    <row r="16" spans="1:22" x14ac:dyDescent="0.2">
      <c r="A16" s="13">
        <v>15</v>
      </c>
      <c r="B16" s="37"/>
      <c r="C16" s="46"/>
      <c r="D16" s="47"/>
      <c r="E16" s="41"/>
      <c r="F16" s="41"/>
      <c r="G16" s="41"/>
      <c r="H16" s="23"/>
      <c r="I16" s="57"/>
      <c r="J16" s="23"/>
      <c r="K16" s="50"/>
      <c r="L16" s="50"/>
      <c r="M16" s="50"/>
      <c r="N16" s="41"/>
      <c r="O16" s="23"/>
      <c r="P16" s="30"/>
      <c r="Q16" s="51" t="str">
        <f t="shared" si="0"/>
        <v>　</v>
      </c>
      <c r="R16" s="30" t="str">
        <f t="shared" si="1"/>
        <v>　</v>
      </c>
      <c r="T16" s="69"/>
      <c r="U16" s="69"/>
    </row>
    <row r="17" spans="1:28" x14ac:dyDescent="0.2">
      <c r="A17" s="13">
        <v>16</v>
      </c>
      <c r="B17" s="37"/>
      <c r="C17" s="46"/>
      <c r="D17" s="47"/>
      <c r="E17" s="41"/>
      <c r="F17" s="41"/>
      <c r="G17" s="41"/>
      <c r="H17" s="23"/>
      <c r="I17" s="57"/>
      <c r="J17" s="23"/>
      <c r="K17" s="50"/>
      <c r="L17" s="50"/>
      <c r="M17" s="50"/>
      <c r="N17" s="41"/>
      <c r="O17" s="23"/>
      <c r="P17" s="30"/>
      <c r="Q17" s="51" t="str">
        <f t="shared" si="0"/>
        <v>　</v>
      </c>
      <c r="R17" s="30" t="str">
        <f t="shared" si="1"/>
        <v>　</v>
      </c>
      <c r="T17" s="69"/>
      <c r="U17" s="69"/>
    </row>
    <row r="18" spans="1:28" x14ac:dyDescent="0.2">
      <c r="A18" s="13">
        <v>17</v>
      </c>
      <c r="B18" s="37"/>
      <c r="C18" s="46"/>
      <c r="D18" s="47"/>
      <c r="E18" s="41"/>
      <c r="F18" s="41"/>
      <c r="G18" s="41"/>
      <c r="H18" s="23"/>
      <c r="I18" s="57"/>
      <c r="J18" s="23"/>
      <c r="K18" s="50"/>
      <c r="L18" s="50"/>
      <c r="M18" s="50"/>
      <c r="N18" s="41"/>
      <c r="O18" s="23"/>
      <c r="P18" s="30"/>
      <c r="Q18" s="51" t="str">
        <f t="shared" si="0"/>
        <v>　</v>
      </c>
      <c r="R18" s="30" t="str">
        <f t="shared" si="1"/>
        <v>　</v>
      </c>
      <c r="X18"/>
      <c r="Y18"/>
      <c r="Z18"/>
      <c r="AA18"/>
      <c r="AB18"/>
    </row>
    <row r="19" spans="1:28" ht="13.5" customHeight="1" x14ac:dyDescent="0.2">
      <c r="A19" s="13">
        <v>18</v>
      </c>
      <c r="B19" s="37"/>
      <c r="C19" s="46"/>
      <c r="D19" s="47"/>
      <c r="E19" s="41"/>
      <c r="F19" s="41"/>
      <c r="G19" s="41"/>
      <c r="H19" s="23"/>
      <c r="I19" s="57"/>
      <c r="J19" s="23"/>
      <c r="K19" s="50"/>
      <c r="L19" s="50"/>
      <c r="M19" s="50"/>
      <c r="N19" s="41"/>
      <c r="O19" s="23"/>
      <c r="P19" s="30"/>
      <c r="Q19" s="51" t="str">
        <f t="shared" si="0"/>
        <v>　</v>
      </c>
      <c r="R19" s="30" t="str">
        <f t="shared" si="1"/>
        <v>　</v>
      </c>
      <c r="T19" s="68" t="s">
        <v>32</v>
      </c>
      <c r="U19" s="68"/>
      <c r="V19" s="68"/>
      <c r="W19" s="68"/>
      <c r="X19" s="61"/>
      <c r="Y19"/>
      <c r="Z19"/>
      <c r="AA19"/>
      <c r="AB19"/>
    </row>
    <row r="20" spans="1:28" ht="13.5" customHeight="1" x14ac:dyDescent="0.2">
      <c r="A20" s="13">
        <v>19</v>
      </c>
      <c r="B20" s="37"/>
      <c r="C20" s="46"/>
      <c r="D20" s="47"/>
      <c r="E20" s="41"/>
      <c r="F20" s="41"/>
      <c r="G20" s="41"/>
      <c r="H20" s="23"/>
      <c r="I20" s="57"/>
      <c r="J20" s="23"/>
      <c r="K20" s="50"/>
      <c r="L20" s="50"/>
      <c r="M20" s="50"/>
      <c r="N20" s="41"/>
      <c r="O20" s="23"/>
      <c r="P20" s="30"/>
      <c r="Q20" s="51" t="str">
        <f t="shared" si="0"/>
        <v>　</v>
      </c>
      <c r="R20" s="30" t="str">
        <f t="shared" si="1"/>
        <v>　</v>
      </c>
      <c r="T20" s="68"/>
      <c r="U20" s="68"/>
      <c r="V20" s="68"/>
      <c r="W20" s="68"/>
      <c r="X20" s="61"/>
      <c r="Y20"/>
      <c r="AB20"/>
    </row>
    <row r="21" spans="1:28" x14ac:dyDescent="0.2">
      <c r="A21" s="13">
        <v>20</v>
      </c>
      <c r="B21" s="37"/>
      <c r="C21" s="46"/>
      <c r="D21" s="47"/>
      <c r="E21" s="41"/>
      <c r="F21" s="41"/>
      <c r="G21" s="41"/>
      <c r="H21" s="23"/>
      <c r="I21" s="57"/>
      <c r="J21" s="23"/>
      <c r="K21" s="50"/>
      <c r="L21" s="50"/>
      <c r="M21" s="50"/>
      <c r="N21" s="41"/>
      <c r="O21" s="23"/>
      <c r="P21" s="30"/>
      <c r="Q21" s="51" t="str">
        <f t="shared" si="0"/>
        <v>　</v>
      </c>
      <c r="R21" s="30" t="str">
        <f t="shared" si="1"/>
        <v>　</v>
      </c>
      <c r="T21" s="61" t="s">
        <v>33</v>
      </c>
      <c r="U21" s="62"/>
      <c r="V21" s="61"/>
      <c r="W21" s="61"/>
      <c r="X21" s="61"/>
      <c r="Y21"/>
      <c r="AB21"/>
    </row>
    <row r="22" spans="1:28" x14ac:dyDescent="0.2">
      <c r="A22" s="13">
        <v>21</v>
      </c>
      <c r="B22" s="37"/>
      <c r="C22" s="46"/>
      <c r="D22" s="47"/>
      <c r="E22" s="41"/>
      <c r="F22" s="41"/>
      <c r="G22" s="41"/>
      <c r="H22" s="23"/>
      <c r="I22" s="57"/>
      <c r="J22" s="23"/>
      <c r="K22" s="50"/>
      <c r="L22" s="50"/>
      <c r="M22" s="50"/>
      <c r="N22" s="41"/>
      <c r="O22" s="23"/>
      <c r="P22" s="30"/>
      <c r="Q22" s="51" t="str">
        <f t="shared" si="0"/>
        <v>　</v>
      </c>
      <c r="R22" s="30" t="str">
        <f t="shared" si="1"/>
        <v>　</v>
      </c>
      <c r="T22" s="64" t="s">
        <v>77</v>
      </c>
      <c r="U22" s="62"/>
      <c r="V22" s="61"/>
      <c r="W22" s="61"/>
      <c r="X22" s="61"/>
      <c r="Y22"/>
      <c r="AB22"/>
    </row>
    <row r="23" spans="1:28" x14ac:dyDescent="0.2">
      <c r="A23" s="13">
        <v>22</v>
      </c>
      <c r="B23" s="37"/>
      <c r="C23" s="46"/>
      <c r="D23" s="47"/>
      <c r="E23" s="41"/>
      <c r="F23" s="41"/>
      <c r="G23" s="41"/>
      <c r="H23" s="23"/>
      <c r="I23" s="57"/>
      <c r="J23" s="23"/>
      <c r="K23" s="50"/>
      <c r="L23" s="50"/>
      <c r="M23" s="50"/>
      <c r="N23" s="41"/>
      <c r="O23" s="23"/>
      <c r="P23" s="30"/>
      <c r="Q23" s="51" t="str">
        <f t="shared" si="0"/>
        <v>　</v>
      </c>
      <c r="R23" s="30" t="str">
        <f t="shared" si="1"/>
        <v>　</v>
      </c>
      <c r="T23" s="64" t="s">
        <v>80</v>
      </c>
      <c r="U23" s="62"/>
      <c r="V23" s="61"/>
      <c r="W23" s="61"/>
      <c r="X23" s="61"/>
      <c r="Y23"/>
      <c r="AB23"/>
    </row>
    <row r="24" spans="1:28" x14ac:dyDescent="0.2">
      <c r="A24" s="13">
        <v>23</v>
      </c>
      <c r="B24" s="37"/>
      <c r="C24" s="46"/>
      <c r="D24" s="47"/>
      <c r="E24" s="41"/>
      <c r="F24" s="41"/>
      <c r="G24" s="41"/>
      <c r="H24" s="23"/>
      <c r="I24" s="57"/>
      <c r="J24" s="23"/>
      <c r="K24" s="50"/>
      <c r="L24" s="50"/>
      <c r="M24" s="50"/>
      <c r="N24" s="41"/>
      <c r="O24" s="23"/>
      <c r="P24" s="30"/>
      <c r="Q24" s="51" t="str">
        <f t="shared" si="0"/>
        <v>　</v>
      </c>
      <c r="R24" s="30" t="str">
        <f t="shared" si="1"/>
        <v>　</v>
      </c>
      <c r="T24" s="61" t="s">
        <v>34</v>
      </c>
      <c r="U24" s="62"/>
      <c r="V24" s="61"/>
      <c r="W24" s="61"/>
      <c r="X24" s="62"/>
    </row>
    <row r="25" spans="1:28" x14ac:dyDescent="0.2">
      <c r="A25" s="13">
        <v>24</v>
      </c>
      <c r="B25" s="37"/>
      <c r="C25" s="46"/>
      <c r="D25" s="47"/>
      <c r="E25" s="41"/>
      <c r="F25" s="41"/>
      <c r="G25" s="41"/>
      <c r="H25" s="23"/>
      <c r="I25" s="57"/>
      <c r="J25" s="23"/>
      <c r="K25" s="50"/>
      <c r="L25" s="50"/>
      <c r="M25" s="50"/>
      <c r="N25" s="41"/>
      <c r="O25" s="23"/>
      <c r="P25" s="30"/>
      <c r="Q25" s="51" t="str">
        <f t="shared" si="0"/>
        <v>　</v>
      </c>
      <c r="R25" s="30" t="str">
        <f t="shared" si="1"/>
        <v>　</v>
      </c>
      <c r="T25" s="61"/>
      <c r="U25" s="62"/>
      <c r="V25" s="61"/>
      <c r="W25" s="61"/>
      <c r="X25" s="62"/>
    </row>
    <row r="26" spans="1:28" x14ac:dyDescent="0.2">
      <c r="A26" s="13">
        <v>25</v>
      </c>
      <c r="B26" s="37"/>
      <c r="C26" s="46"/>
      <c r="D26" s="47"/>
      <c r="E26" s="41"/>
      <c r="F26" s="41"/>
      <c r="G26" s="41"/>
      <c r="H26" s="23"/>
      <c r="I26" s="57"/>
      <c r="J26" s="23"/>
      <c r="K26" s="50"/>
      <c r="L26" s="50"/>
      <c r="M26" s="50"/>
      <c r="N26" s="41"/>
      <c r="O26" s="23"/>
      <c r="P26" s="30"/>
      <c r="Q26" s="51" t="str">
        <f t="shared" si="0"/>
        <v>　</v>
      </c>
      <c r="R26" s="30" t="str">
        <f t="shared" si="1"/>
        <v>　</v>
      </c>
      <c r="T26" s="68" t="s">
        <v>35</v>
      </c>
      <c r="U26" s="68"/>
      <c r="V26" s="68"/>
      <c r="W26" s="68"/>
      <c r="X26" s="62"/>
    </row>
    <row r="27" spans="1:28" ht="13.5" customHeight="1" x14ac:dyDescent="0.2">
      <c r="A27" s="13">
        <v>26</v>
      </c>
      <c r="B27" s="37"/>
      <c r="C27" s="46"/>
      <c r="D27" s="47"/>
      <c r="E27" s="41"/>
      <c r="F27" s="41"/>
      <c r="G27" s="41"/>
      <c r="H27" s="23"/>
      <c r="I27" s="57"/>
      <c r="J27" s="23"/>
      <c r="K27" s="50"/>
      <c r="L27" s="50"/>
      <c r="M27" s="50"/>
      <c r="N27" s="41"/>
      <c r="O27" s="23"/>
      <c r="P27" s="30"/>
      <c r="Q27" s="51" t="str">
        <f t="shared" si="0"/>
        <v>　</v>
      </c>
      <c r="R27" s="30" t="str">
        <f t="shared" si="1"/>
        <v>　</v>
      </c>
      <c r="T27" s="68"/>
      <c r="U27" s="68"/>
      <c r="V27" s="68"/>
      <c r="W27" s="68"/>
      <c r="X27" s="63"/>
      <c r="Y27" s="52"/>
      <c r="Z27" s="52"/>
      <c r="AA27" s="52"/>
      <c r="AB27" s="52"/>
    </row>
    <row r="28" spans="1:28" ht="13.5" customHeight="1" x14ac:dyDescent="0.2">
      <c r="A28" s="13">
        <v>27</v>
      </c>
      <c r="B28" s="37"/>
      <c r="C28" s="46"/>
      <c r="D28" s="47"/>
      <c r="E28" s="41"/>
      <c r="F28" s="41"/>
      <c r="G28" s="41"/>
      <c r="H28" s="23"/>
      <c r="I28" s="57"/>
      <c r="J28" s="23"/>
      <c r="K28" s="50"/>
      <c r="L28" s="50"/>
      <c r="M28" s="50"/>
      <c r="N28" s="41"/>
      <c r="O28" s="23"/>
      <c r="P28" s="30"/>
      <c r="Q28" s="51" t="str">
        <f t="shared" si="0"/>
        <v>　</v>
      </c>
      <c r="R28" s="30" t="str">
        <f t="shared" si="1"/>
        <v>　</v>
      </c>
      <c r="T28" s="61" t="s">
        <v>36</v>
      </c>
      <c r="U28" s="62"/>
      <c r="V28" s="61"/>
      <c r="W28" s="61"/>
      <c r="X28" s="63"/>
      <c r="Y28" s="52"/>
      <c r="Z28" s="52"/>
      <c r="AA28" s="52"/>
      <c r="AB28" s="52"/>
    </row>
    <row r="29" spans="1:28" x14ac:dyDescent="0.2">
      <c r="A29" s="13">
        <v>28</v>
      </c>
      <c r="B29" s="37"/>
      <c r="C29" s="46"/>
      <c r="D29" s="47"/>
      <c r="E29" s="41"/>
      <c r="F29" s="41"/>
      <c r="G29" s="41"/>
      <c r="H29" s="23"/>
      <c r="I29" s="57"/>
      <c r="J29" s="23"/>
      <c r="K29" s="50"/>
      <c r="L29" s="50"/>
      <c r="M29" s="50"/>
      <c r="N29" s="41"/>
      <c r="O29" s="23"/>
      <c r="P29" s="30"/>
      <c r="Q29" s="51" t="str">
        <f t="shared" si="0"/>
        <v>　</v>
      </c>
      <c r="R29" s="30" t="str">
        <f t="shared" si="1"/>
        <v>　</v>
      </c>
      <c r="T29" s="61" t="s">
        <v>79</v>
      </c>
      <c r="U29" s="62"/>
      <c r="V29" s="61"/>
      <c r="W29" s="61"/>
      <c r="X29" s="62"/>
    </row>
    <row r="30" spans="1:28" x14ac:dyDescent="0.2">
      <c r="A30" s="13">
        <v>29</v>
      </c>
      <c r="B30" s="38"/>
      <c r="C30" s="48"/>
      <c r="D30" s="47"/>
      <c r="E30" s="41"/>
      <c r="F30" s="41"/>
      <c r="G30" s="41"/>
      <c r="H30" s="23"/>
      <c r="I30" s="57"/>
      <c r="J30" s="23"/>
      <c r="K30" s="50"/>
      <c r="L30" s="50"/>
      <c r="M30" s="50"/>
      <c r="N30" s="41"/>
      <c r="O30" s="23"/>
      <c r="P30" s="30"/>
      <c r="Q30" s="51" t="str">
        <f t="shared" si="0"/>
        <v>　</v>
      </c>
      <c r="R30" s="30" t="str">
        <f t="shared" si="1"/>
        <v>　</v>
      </c>
      <c r="T30" s="61" t="s">
        <v>83</v>
      </c>
      <c r="U30" s="62"/>
      <c r="V30" s="61"/>
      <c r="W30" s="61"/>
      <c r="X30" s="62"/>
    </row>
    <row r="31" spans="1:28" ht="13.5" customHeight="1" x14ac:dyDescent="0.2">
      <c r="A31" s="13">
        <v>30</v>
      </c>
      <c r="B31" s="38"/>
      <c r="C31" s="48"/>
      <c r="D31" s="47"/>
      <c r="E31" s="41"/>
      <c r="F31" s="41"/>
      <c r="G31" s="41"/>
      <c r="H31" s="23"/>
      <c r="I31" s="57"/>
      <c r="J31" s="23"/>
      <c r="K31" s="50"/>
      <c r="L31" s="50"/>
      <c r="M31" s="50"/>
      <c r="N31" s="41"/>
      <c r="O31" s="23"/>
      <c r="P31" s="30"/>
      <c r="Q31" s="51" t="str">
        <f t="shared" si="0"/>
        <v>　</v>
      </c>
      <c r="R31" s="30" t="str">
        <f t="shared" si="1"/>
        <v>　</v>
      </c>
      <c r="T31" s="66"/>
      <c r="U31" s="66"/>
      <c r="V31" s="66"/>
      <c r="W31" s="66"/>
      <c r="X31" s="62"/>
    </row>
    <row r="32" spans="1:28" ht="13.5" customHeight="1" x14ac:dyDescent="0.2">
      <c r="A32" s="13">
        <v>31</v>
      </c>
      <c r="B32" s="38"/>
      <c r="C32" s="48"/>
      <c r="D32" s="47"/>
      <c r="E32" s="41"/>
      <c r="F32" s="41"/>
      <c r="G32" s="41"/>
      <c r="H32" s="23"/>
      <c r="I32" s="57"/>
      <c r="J32" s="23"/>
      <c r="K32" s="50"/>
      <c r="L32" s="50"/>
      <c r="M32" s="50"/>
      <c r="N32" s="41"/>
      <c r="O32" s="23"/>
      <c r="P32" s="30"/>
      <c r="Q32" s="51" t="str">
        <f t="shared" si="0"/>
        <v>　</v>
      </c>
      <c r="R32" s="30" t="str">
        <f t="shared" si="1"/>
        <v>　</v>
      </c>
      <c r="T32" s="67"/>
      <c r="U32" s="67"/>
      <c r="V32" s="67"/>
      <c r="W32" s="67"/>
    </row>
    <row r="33" spans="1:23" x14ac:dyDescent="0.2">
      <c r="A33" s="13">
        <v>32</v>
      </c>
      <c r="B33" s="38"/>
      <c r="C33" s="48"/>
      <c r="D33" s="47"/>
      <c r="E33" s="41"/>
      <c r="F33" s="41"/>
      <c r="G33" s="41"/>
      <c r="H33" s="23"/>
      <c r="I33" s="57"/>
      <c r="J33" s="23"/>
      <c r="K33" s="50"/>
      <c r="L33" s="50"/>
      <c r="M33" s="50"/>
      <c r="N33" s="41"/>
      <c r="O33" s="23"/>
      <c r="P33" s="30"/>
      <c r="Q33" s="51" t="str">
        <f t="shared" si="0"/>
        <v>　</v>
      </c>
      <c r="R33" s="30" t="str">
        <f t="shared" si="1"/>
        <v>　</v>
      </c>
      <c r="T33"/>
      <c r="V33"/>
      <c r="W33"/>
    </row>
    <row r="34" spans="1:23" x14ac:dyDescent="0.2">
      <c r="A34" s="13">
        <v>33</v>
      </c>
      <c r="B34" s="38"/>
      <c r="C34" s="48"/>
      <c r="D34" s="47"/>
      <c r="E34" s="41"/>
      <c r="F34" s="41"/>
      <c r="G34" s="41"/>
      <c r="H34" s="23"/>
      <c r="I34" s="57"/>
      <c r="J34" s="23"/>
      <c r="K34" s="50"/>
      <c r="L34" s="50"/>
      <c r="M34" s="50"/>
      <c r="N34" s="41"/>
      <c r="O34" s="23"/>
      <c r="P34" s="30"/>
      <c r="Q34" s="51" t="str">
        <f t="shared" si="0"/>
        <v>　</v>
      </c>
      <c r="R34" s="30" t="str">
        <f t="shared" si="1"/>
        <v>　</v>
      </c>
      <c r="T34"/>
      <c r="V34"/>
      <c r="W34"/>
    </row>
    <row r="35" spans="1:23" x14ac:dyDescent="0.2">
      <c r="A35" s="13">
        <v>34</v>
      </c>
      <c r="B35" s="38"/>
      <c r="C35" s="48"/>
      <c r="D35" s="47"/>
      <c r="E35" s="41"/>
      <c r="F35" s="41"/>
      <c r="G35" s="41"/>
      <c r="H35" s="23"/>
      <c r="I35" s="57"/>
      <c r="J35" s="23"/>
      <c r="K35" s="50"/>
      <c r="L35" s="50"/>
      <c r="M35" s="50"/>
      <c r="N35" s="41"/>
      <c r="O35" s="23"/>
      <c r="P35" s="30"/>
      <c r="Q35" s="51" t="str">
        <f t="shared" si="0"/>
        <v>　</v>
      </c>
      <c r="R35" s="30" t="str">
        <f t="shared" si="1"/>
        <v>　</v>
      </c>
      <c r="T35"/>
      <c r="V35"/>
      <c r="W35"/>
    </row>
    <row r="36" spans="1:23" x14ac:dyDescent="0.2">
      <c r="A36" s="13">
        <v>35</v>
      </c>
      <c r="B36" s="38"/>
      <c r="C36" s="48"/>
      <c r="D36" s="47"/>
      <c r="E36" s="41"/>
      <c r="F36" s="41"/>
      <c r="G36" s="41"/>
      <c r="H36" s="23"/>
      <c r="I36" s="57"/>
      <c r="J36" s="23"/>
      <c r="K36" s="50"/>
      <c r="L36" s="50"/>
      <c r="M36" s="50"/>
      <c r="N36" s="41"/>
      <c r="O36" s="23"/>
      <c r="P36" s="30"/>
      <c r="Q36" s="51" t="str">
        <f t="shared" si="0"/>
        <v>　</v>
      </c>
      <c r="R36" s="30" t="str">
        <f t="shared" si="1"/>
        <v>　</v>
      </c>
      <c r="T36"/>
      <c r="V36"/>
      <c r="W36"/>
    </row>
    <row r="37" spans="1:23" x14ac:dyDescent="0.2">
      <c r="A37" s="15">
        <v>36</v>
      </c>
      <c r="B37" s="38"/>
      <c r="C37" s="48"/>
      <c r="D37" s="47"/>
      <c r="E37" s="41"/>
      <c r="F37" s="41"/>
      <c r="G37" s="41"/>
      <c r="H37" s="23"/>
      <c r="I37" s="57"/>
      <c r="J37" s="23"/>
      <c r="K37" s="50"/>
      <c r="L37" s="50"/>
      <c r="M37" s="50"/>
      <c r="N37" s="41"/>
      <c r="O37" s="23"/>
      <c r="P37" s="30"/>
      <c r="Q37" s="51" t="str">
        <f t="shared" si="0"/>
        <v>　</v>
      </c>
      <c r="R37" s="30" t="str">
        <f t="shared" si="1"/>
        <v>　</v>
      </c>
      <c r="T37"/>
      <c r="V37"/>
      <c r="W37"/>
    </row>
    <row r="38" spans="1:23" x14ac:dyDescent="0.2">
      <c r="A38" s="13">
        <v>37</v>
      </c>
      <c r="B38" s="38"/>
      <c r="C38" s="48"/>
      <c r="D38" s="47"/>
      <c r="E38" s="41"/>
      <c r="F38" s="41"/>
      <c r="G38" s="41"/>
      <c r="H38" s="23"/>
      <c r="I38" s="57"/>
      <c r="J38" s="23"/>
      <c r="K38" s="50"/>
      <c r="L38" s="50"/>
      <c r="M38" s="50"/>
      <c r="N38" s="41"/>
      <c r="O38" s="23"/>
      <c r="P38" s="30"/>
      <c r="Q38" s="51" t="str">
        <f t="shared" si="0"/>
        <v>　</v>
      </c>
      <c r="R38" s="30" t="str">
        <f t="shared" si="1"/>
        <v>　</v>
      </c>
      <c r="T38"/>
      <c r="V38"/>
      <c r="W38"/>
    </row>
    <row r="39" spans="1:23" x14ac:dyDescent="0.2">
      <c r="A39" s="13">
        <v>38</v>
      </c>
      <c r="B39" s="38"/>
      <c r="C39" s="48"/>
      <c r="D39" s="47"/>
      <c r="E39" s="41"/>
      <c r="F39" s="41"/>
      <c r="G39" s="41"/>
      <c r="H39" s="23"/>
      <c r="I39" s="57"/>
      <c r="J39" s="23"/>
      <c r="K39" s="50"/>
      <c r="L39" s="50"/>
      <c r="M39" s="50"/>
      <c r="N39" s="41"/>
      <c r="O39" s="23"/>
      <c r="P39" s="30"/>
      <c r="Q39" s="51" t="str">
        <f t="shared" si="0"/>
        <v>　</v>
      </c>
      <c r="R39" s="30" t="str">
        <f t="shared" si="1"/>
        <v>　</v>
      </c>
    </row>
    <row r="40" spans="1:23" x14ac:dyDescent="0.2">
      <c r="A40" s="13">
        <v>39</v>
      </c>
      <c r="B40" s="38"/>
      <c r="C40" s="48"/>
      <c r="D40" s="47"/>
      <c r="E40" s="41"/>
      <c r="F40" s="41"/>
      <c r="G40" s="41"/>
      <c r="H40" s="23"/>
      <c r="I40" s="57"/>
      <c r="J40" s="23"/>
      <c r="K40" s="50"/>
      <c r="L40" s="50"/>
      <c r="M40" s="50"/>
      <c r="N40" s="41"/>
      <c r="O40" s="23"/>
      <c r="P40" s="30"/>
      <c r="Q40" s="51" t="str">
        <f t="shared" si="0"/>
        <v>　</v>
      </c>
      <c r="R40" s="30" t="str">
        <f t="shared" si="1"/>
        <v>　</v>
      </c>
    </row>
    <row r="41" spans="1:23" x14ac:dyDescent="0.2">
      <c r="A41" s="13">
        <v>40</v>
      </c>
      <c r="B41" s="38"/>
      <c r="C41" s="48"/>
      <c r="D41" s="47"/>
      <c r="E41" s="41"/>
      <c r="F41" s="41"/>
      <c r="G41" s="41"/>
      <c r="H41" s="23"/>
      <c r="I41" s="57"/>
      <c r="J41" s="23"/>
      <c r="K41" s="50"/>
      <c r="L41" s="50"/>
      <c r="M41" s="50"/>
      <c r="N41" s="41"/>
      <c r="O41" s="23"/>
      <c r="P41" s="30"/>
      <c r="Q41" s="51" t="str">
        <f t="shared" si="0"/>
        <v>　</v>
      </c>
      <c r="R41" s="30" t="str">
        <f t="shared" si="1"/>
        <v>　</v>
      </c>
    </row>
    <row r="42" spans="1:23" x14ac:dyDescent="0.2">
      <c r="A42" s="13">
        <v>41</v>
      </c>
      <c r="B42" s="38"/>
      <c r="C42" s="48"/>
      <c r="D42" s="47"/>
      <c r="E42" s="41"/>
      <c r="F42" s="41"/>
      <c r="G42" s="41"/>
      <c r="H42" s="23"/>
      <c r="I42" s="58"/>
      <c r="J42" s="24"/>
      <c r="K42" s="50"/>
      <c r="L42" s="50"/>
      <c r="M42" s="50"/>
      <c r="N42" s="41"/>
      <c r="O42" s="59"/>
      <c r="P42" s="30"/>
      <c r="Q42" s="51" t="str">
        <f t="shared" si="0"/>
        <v>　</v>
      </c>
      <c r="R42" s="30" t="str">
        <f t="shared" si="1"/>
        <v>　</v>
      </c>
    </row>
    <row r="43" spans="1:23" x14ac:dyDescent="0.2">
      <c r="A43" s="13">
        <v>42</v>
      </c>
      <c r="B43" s="38"/>
      <c r="C43" s="48"/>
      <c r="D43" s="47"/>
      <c r="E43" s="41"/>
      <c r="F43" s="41"/>
      <c r="G43" s="41"/>
      <c r="H43" s="23"/>
      <c r="I43" s="58"/>
      <c r="J43" s="24"/>
      <c r="K43" s="50"/>
      <c r="L43" s="50"/>
      <c r="M43" s="50"/>
      <c r="N43" s="41"/>
      <c r="O43" s="59"/>
      <c r="P43" s="30"/>
      <c r="Q43" s="51" t="str">
        <f t="shared" si="0"/>
        <v>　</v>
      </c>
      <c r="R43" s="30" t="str">
        <f t="shared" si="1"/>
        <v>　</v>
      </c>
    </row>
    <row r="44" spans="1:23" x14ac:dyDescent="0.2">
      <c r="A44" s="13">
        <v>43</v>
      </c>
      <c r="B44" s="38"/>
      <c r="C44" s="48"/>
      <c r="D44" s="47"/>
      <c r="E44" s="41"/>
      <c r="F44" s="41"/>
      <c r="G44" s="41"/>
      <c r="H44" s="23"/>
      <c r="I44" s="58"/>
      <c r="J44" s="24"/>
      <c r="K44" s="50"/>
      <c r="L44" s="50"/>
      <c r="M44" s="50"/>
      <c r="N44" s="41"/>
      <c r="O44" s="59"/>
      <c r="P44" s="30"/>
      <c r="Q44" s="51" t="str">
        <f t="shared" si="0"/>
        <v>　</v>
      </c>
      <c r="R44" s="30" t="str">
        <f t="shared" si="1"/>
        <v>　</v>
      </c>
    </row>
    <row r="45" spans="1:23" x14ac:dyDescent="0.2">
      <c r="A45" s="13">
        <v>44</v>
      </c>
      <c r="B45" s="38"/>
      <c r="C45" s="48"/>
      <c r="D45" s="47"/>
      <c r="E45" s="41"/>
      <c r="F45" s="41"/>
      <c r="G45" s="41"/>
      <c r="H45" s="23"/>
      <c r="I45" s="58"/>
      <c r="J45" s="24"/>
      <c r="K45" s="50"/>
      <c r="L45" s="50"/>
      <c r="M45" s="50"/>
      <c r="N45" s="41"/>
      <c r="O45" s="59"/>
      <c r="P45" s="30"/>
      <c r="Q45" s="51" t="str">
        <f t="shared" si="0"/>
        <v>　</v>
      </c>
      <c r="R45" s="30" t="str">
        <f t="shared" si="1"/>
        <v>　</v>
      </c>
    </row>
    <row r="46" spans="1:23" x14ac:dyDescent="0.2">
      <c r="A46" s="13">
        <v>45</v>
      </c>
      <c r="B46" s="38"/>
      <c r="C46" s="48"/>
      <c r="D46" s="47"/>
      <c r="E46" s="41"/>
      <c r="F46" s="41"/>
      <c r="G46" s="41"/>
      <c r="H46" s="23"/>
      <c r="I46" s="58"/>
      <c r="J46" s="24"/>
      <c r="K46" s="50"/>
      <c r="L46" s="50"/>
      <c r="M46" s="50"/>
      <c r="N46" s="41"/>
      <c r="O46" s="59"/>
      <c r="P46" s="30"/>
      <c r="Q46" s="51" t="str">
        <f t="shared" si="0"/>
        <v>　</v>
      </c>
      <c r="R46" s="30" t="str">
        <f t="shared" si="1"/>
        <v>　</v>
      </c>
    </row>
    <row r="47" spans="1:23" x14ac:dyDescent="0.2">
      <c r="A47" s="13">
        <v>46</v>
      </c>
      <c r="B47" s="38"/>
      <c r="C47" s="48"/>
      <c r="D47" s="47"/>
      <c r="E47" s="41"/>
      <c r="F47" s="41"/>
      <c r="G47" s="41"/>
      <c r="H47" s="23"/>
      <c r="I47" s="58"/>
      <c r="J47" s="24"/>
      <c r="K47" s="50"/>
      <c r="L47" s="50"/>
      <c r="M47" s="50"/>
      <c r="N47" s="41"/>
      <c r="O47" s="59"/>
      <c r="P47" s="30"/>
      <c r="Q47" s="51" t="str">
        <f t="shared" si="0"/>
        <v>　</v>
      </c>
      <c r="R47" s="30" t="str">
        <f t="shared" si="1"/>
        <v>　</v>
      </c>
    </row>
    <row r="48" spans="1:23" x14ac:dyDescent="0.2">
      <c r="A48" s="13">
        <v>47</v>
      </c>
      <c r="B48" s="38"/>
      <c r="C48" s="48"/>
      <c r="D48" s="47"/>
      <c r="E48" s="41"/>
      <c r="F48" s="41"/>
      <c r="G48" s="41"/>
      <c r="H48" s="23"/>
      <c r="I48" s="58"/>
      <c r="J48" s="24"/>
      <c r="K48" s="50"/>
      <c r="L48" s="50"/>
      <c r="M48" s="50"/>
      <c r="N48" s="41"/>
      <c r="O48" s="59"/>
      <c r="P48" s="30"/>
      <c r="Q48" s="51" t="str">
        <f t="shared" si="0"/>
        <v>　</v>
      </c>
      <c r="R48" s="30" t="str">
        <f t="shared" si="1"/>
        <v>　</v>
      </c>
    </row>
    <row r="49" spans="1:18" x14ac:dyDescent="0.2">
      <c r="A49" s="13">
        <v>48</v>
      </c>
      <c r="B49" s="38"/>
      <c r="C49" s="48"/>
      <c r="D49" s="47"/>
      <c r="E49" s="41"/>
      <c r="F49" s="41"/>
      <c r="G49" s="41"/>
      <c r="H49" s="23"/>
      <c r="I49" s="58"/>
      <c r="J49" s="24"/>
      <c r="K49" s="50"/>
      <c r="L49" s="50"/>
      <c r="M49" s="50"/>
      <c r="N49" s="41"/>
      <c r="O49" s="59"/>
      <c r="P49" s="30"/>
      <c r="Q49" s="51" t="str">
        <f t="shared" si="0"/>
        <v>　</v>
      </c>
      <c r="R49" s="30" t="str">
        <f t="shared" si="1"/>
        <v>　</v>
      </c>
    </row>
    <row r="50" spans="1:18" x14ac:dyDescent="0.2">
      <c r="A50" s="13">
        <v>49</v>
      </c>
      <c r="B50" s="38"/>
      <c r="C50" s="48"/>
      <c r="D50" s="47"/>
      <c r="E50" s="41"/>
      <c r="F50" s="41"/>
      <c r="G50" s="41"/>
      <c r="H50" s="23"/>
      <c r="I50" s="58"/>
      <c r="J50" s="24"/>
      <c r="K50" s="50"/>
      <c r="L50" s="50"/>
      <c r="M50" s="50"/>
      <c r="N50" s="41"/>
      <c r="O50" s="59"/>
      <c r="P50" s="30"/>
      <c r="Q50" s="51" t="str">
        <f t="shared" si="0"/>
        <v>　</v>
      </c>
      <c r="R50" s="30" t="str">
        <f t="shared" si="1"/>
        <v>　</v>
      </c>
    </row>
    <row r="51" spans="1:18" x14ac:dyDescent="0.2">
      <c r="A51" s="16">
        <v>50</v>
      </c>
      <c r="B51" s="38"/>
      <c r="C51" s="48"/>
      <c r="D51" s="47"/>
      <c r="E51" s="41"/>
      <c r="F51" s="41"/>
      <c r="G51" s="41"/>
      <c r="H51" s="23"/>
      <c r="I51" s="58"/>
      <c r="J51" s="24"/>
      <c r="K51" s="50"/>
      <c r="L51" s="50"/>
      <c r="M51" s="50"/>
      <c r="N51" s="41"/>
      <c r="O51" s="59"/>
      <c r="P51" s="30"/>
      <c r="Q51" s="51" t="str">
        <f t="shared" si="0"/>
        <v>　</v>
      </c>
      <c r="R51" s="30" t="str">
        <f t="shared" si="1"/>
        <v>　</v>
      </c>
    </row>
    <row r="52" spans="1:18" x14ac:dyDescent="0.2">
      <c r="A52" s="16">
        <v>51</v>
      </c>
      <c r="B52" s="38"/>
      <c r="C52" s="48"/>
      <c r="D52" s="47"/>
      <c r="E52" s="41"/>
      <c r="F52" s="41"/>
      <c r="G52" s="41"/>
      <c r="H52" s="23"/>
      <c r="I52" s="58"/>
      <c r="J52" s="24"/>
      <c r="K52" s="50"/>
      <c r="L52" s="50"/>
      <c r="M52" s="50"/>
      <c r="N52" s="41"/>
      <c r="O52" s="59"/>
      <c r="P52" s="30"/>
      <c r="Q52" s="51" t="str">
        <f t="shared" si="0"/>
        <v>　</v>
      </c>
      <c r="R52" s="30" t="str">
        <f t="shared" si="1"/>
        <v>　</v>
      </c>
    </row>
    <row r="53" spans="1:18" x14ac:dyDescent="0.2">
      <c r="A53" s="16">
        <v>52</v>
      </c>
      <c r="B53" s="38"/>
      <c r="C53" s="48"/>
      <c r="D53" s="47"/>
      <c r="E53" s="41"/>
      <c r="F53" s="41"/>
      <c r="G53" s="41"/>
      <c r="H53" s="23"/>
      <c r="I53" s="58"/>
      <c r="J53" s="24"/>
      <c r="K53" s="50"/>
      <c r="L53" s="50"/>
      <c r="M53" s="50"/>
      <c r="N53" s="41"/>
      <c r="O53" s="59"/>
      <c r="P53" s="30"/>
      <c r="Q53" s="51" t="str">
        <f t="shared" si="0"/>
        <v>　</v>
      </c>
      <c r="R53" s="30" t="str">
        <f t="shared" si="1"/>
        <v>　</v>
      </c>
    </row>
    <row r="54" spans="1:18" x14ac:dyDescent="0.2">
      <c r="A54" s="16">
        <v>53</v>
      </c>
      <c r="B54" s="38"/>
      <c r="C54" s="48"/>
      <c r="D54" s="47"/>
      <c r="E54" s="41"/>
      <c r="F54" s="41"/>
      <c r="G54" s="41"/>
      <c r="H54" s="23"/>
      <c r="I54" s="58"/>
      <c r="J54" s="24"/>
      <c r="K54" s="50"/>
      <c r="L54" s="50"/>
      <c r="M54" s="50"/>
      <c r="N54" s="41"/>
      <c r="O54" s="59"/>
      <c r="P54" s="30"/>
      <c r="Q54" s="51" t="str">
        <f t="shared" si="0"/>
        <v>　</v>
      </c>
      <c r="R54" s="30" t="str">
        <f t="shared" si="1"/>
        <v>　</v>
      </c>
    </row>
    <row r="55" spans="1:18" x14ac:dyDescent="0.2">
      <c r="A55" s="16">
        <v>54</v>
      </c>
      <c r="B55" s="38"/>
      <c r="C55" s="48"/>
      <c r="D55" s="47"/>
      <c r="E55" s="41"/>
      <c r="F55" s="41"/>
      <c r="G55" s="41"/>
      <c r="H55" s="23"/>
      <c r="I55" s="58"/>
      <c r="J55" s="24"/>
      <c r="K55" s="50"/>
      <c r="L55" s="50"/>
      <c r="M55" s="50"/>
      <c r="N55" s="41"/>
      <c r="O55" s="59"/>
      <c r="P55" s="30"/>
      <c r="Q55" s="51" t="str">
        <f t="shared" si="0"/>
        <v>　</v>
      </c>
      <c r="R55" s="30" t="str">
        <f t="shared" si="1"/>
        <v>　</v>
      </c>
    </row>
    <row r="56" spans="1:18" x14ac:dyDescent="0.2">
      <c r="A56" s="16">
        <v>55</v>
      </c>
      <c r="B56" s="38"/>
      <c r="C56" s="48"/>
      <c r="D56" s="47"/>
      <c r="E56" s="41"/>
      <c r="F56" s="41"/>
      <c r="G56" s="41"/>
      <c r="H56" s="23"/>
      <c r="I56" s="58"/>
      <c r="J56" s="24"/>
      <c r="K56" s="50"/>
      <c r="L56" s="50"/>
      <c r="M56" s="50"/>
      <c r="N56" s="41"/>
      <c r="O56" s="59"/>
      <c r="P56" s="30"/>
      <c r="Q56" s="51" t="str">
        <f t="shared" si="0"/>
        <v>　</v>
      </c>
      <c r="R56" s="30" t="str">
        <f t="shared" si="1"/>
        <v>　</v>
      </c>
    </row>
    <row r="57" spans="1:18" x14ac:dyDescent="0.2">
      <c r="A57" s="16">
        <v>56</v>
      </c>
      <c r="B57" s="38"/>
      <c r="C57" s="48"/>
      <c r="D57" s="47"/>
      <c r="E57" s="41"/>
      <c r="F57" s="41"/>
      <c r="G57" s="41"/>
      <c r="H57" s="23"/>
      <c r="I57" s="58"/>
      <c r="J57" s="24"/>
      <c r="K57" s="50"/>
      <c r="L57" s="50"/>
      <c r="M57" s="50"/>
      <c r="N57" s="41"/>
      <c r="O57" s="59"/>
      <c r="P57" s="30"/>
      <c r="Q57" s="51" t="str">
        <f t="shared" si="0"/>
        <v>　</v>
      </c>
      <c r="R57" s="30" t="str">
        <f t="shared" si="1"/>
        <v>　</v>
      </c>
    </row>
    <row r="58" spans="1:18" x14ac:dyDescent="0.2">
      <c r="A58" s="16">
        <v>57</v>
      </c>
      <c r="B58" s="38"/>
      <c r="C58" s="48"/>
      <c r="D58" s="47"/>
      <c r="E58" s="41"/>
      <c r="F58" s="41"/>
      <c r="G58" s="41"/>
      <c r="H58" s="23"/>
      <c r="I58" s="58"/>
      <c r="J58" s="24"/>
      <c r="K58" s="50"/>
      <c r="L58" s="50"/>
      <c r="M58" s="50"/>
      <c r="N58" s="41"/>
      <c r="O58" s="59"/>
      <c r="P58" s="30"/>
      <c r="Q58" s="51" t="str">
        <f t="shared" si="0"/>
        <v>　</v>
      </c>
      <c r="R58" s="30" t="str">
        <f t="shared" si="1"/>
        <v>　</v>
      </c>
    </row>
    <row r="59" spans="1:18" x14ac:dyDescent="0.2">
      <c r="A59" s="16">
        <v>58</v>
      </c>
      <c r="B59" s="38"/>
      <c r="C59" s="48"/>
      <c r="D59" s="47"/>
      <c r="E59" s="41"/>
      <c r="F59" s="41"/>
      <c r="G59" s="41"/>
      <c r="H59" s="23"/>
      <c r="I59" s="58"/>
      <c r="J59" s="24"/>
      <c r="K59" s="50"/>
      <c r="L59" s="50"/>
      <c r="M59" s="50"/>
      <c r="N59" s="41"/>
      <c r="O59" s="59"/>
      <c r="P59" s="30"/>
      <c r="Q59" s="51" t="str">
        <f t="shared" si="0"/>
        <v>　</v>
      </c>
      <c r="R59" s="30" t="str">
        <f t="shared" si="1"/>
        <v>　</v>
      </c>
    </row>
    <row r="60" spans="1:18" x14ac:dyDescent="0.2">
      <c r="A60" s="16">
        <v>59</v>
      </c>
      <c r="B60" s="38"/>
      <c r="C60" s="48"/>
      <c r="D60" s="47"/>
      <c r="E60" s="41"/>
      <c r="F60" s="41"/>
      <c r="G60" s="41"/>
      <c r="H60" s="23"/>
      <c r="I60" s="58"/>
      <c r="J60" s="24"/>
      <c r="K60" s="50"/>
      <c r="L60" s="50"/>
      <c r="M60" s="50"/>
      <c r="N60" s="41"/>
      <c r="O60" s="59"/>
      <c r="P60" s="30"/>
      <c r="Q60" s="51" t="str">
        <f t="shared" si="0"/>
        <v>　</v>
      </c>
      <c r="R60" s="30" t="str">
        <f t="shared" si="1"/>
        <v>　</v>
      </c>
    </row>
    <row r="61" spans="1:18" x14ac:dyDescent="0.2">
      <c r="A61" s="16">
        <v>60</v>
      </c>
      <c r="B61" s="38"/>
      <c r="C61" s="48"/>
      <c r="D61" s="47"/>
      <c r="E61" s="41"/>
      <c r="F61" s="41"/>
      <c r="G61" s="41"/>
      <c r="H61" s="23"/>
      <c r="I61" s="58"/>
      <c r="J61" s="24"/>
      <c r="K61" s="50"/>
      <c r="L61" s="50"/>
      <c r="M61" s="50"/>
      <c r="N61" s="41"/>
      <c r="O61" s="59"/>
      <c r="P61" s="30"/>
      <c r="Q61" s="51" t="str">
        <f t="shared" si="0"/>
        <v>　</v>
      </c>
      <c r="R61" s="30" t="str">
        <f t="shared" si="1"/>
        <v>　</v>
      </c>
    </row>
  </sheetData>
  <sheetProtection selectLockedCells="1"/>
  <mergeCells count="3">
    <mergeCell ref="T19:W20"/>
    <mergeCell ref="T12:U17"/>
    <mergeCell ref="T26:W27"/>
  </mergeCells>
  <phoneticPr fontId="2"/>
  <dataValidations count="8">
    <dataValidation type="list" allowBlank="1" showInputMessage="1" showErrorMessage="1" sqref="U3" xr:uid="{00000000-0002-0000-0000-000000000000}">
      <formula1>"尾張,名北,名南,知多,西三河,東三河"</formula1>
    </dataValidation>
    <dataValidation type="list" allowBlank="1" showInputMessage="1" showErrorMessage="1" sqref="U2" xr:uid="{00000000-0002-0000-0000-000001000000}">
      <formula1>"男子,女子"</formula1>
    </dataValidation>
    <dataValidation imeMode="halfAlpha" allowBlank="1" showInputMessage="1" showErrorMessage="1" sqref="I2:N61" xr:uid="{00000000-0002-0000-0000-000002000000}"/>
    <dataValidation imeMode="fullKatakana" allowBlank="1" showInputMessage="1" showErrorMessage="1" sqref="D2:G61" xr:uid="{00000000-0002-0000-0000-000003000000}"/>
    <dataValidation imeMode="hiragana" allowBlank="1" showInputMessage="1" showErrorMessage="1" sqref="B2:C61" xr:uid="{00000000-0002-0000-0000-000004000000}"/>
    <dataValidation type="list" allowBlank="1" showInputMessage="1" showErrorMessage="1" sqref="H2:H61" xr:uid="{00000000-0002-0000-0000-000005000000}">
      <formula1>"男,女"</formula1>
    </dataValidation>
    <dataValidation imeMode="off" allowBlank="1" showInputMessage="1" showErrorMessage="1" sqref="U7:U9" xr:uid="{00000000-0002-0000-0000-000006000000}"/>
    <dataValidation type="list" allowBlank="1" showInputMessage="1" showErrorMessage="1" sqref="O2:O61" xr:uid="{D2724F0E-9879-4300-850E-57F93D2D61EC}">
      <formula1>"A,B,C,D,E"</formula1>
    </dataValidation>
  </dataValidations>
  <printOptions horizontalCentered="1" verticalCentered="1"/>
  <pageMargins left="0.59055118110236227" right="0.59055118110236227" top="0.59055118110236227" bottom="0.59055118110236227" header="0.51181102362204722" footer="0.51181102362204722"/>
  <pageSetup paperSize="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J37"/>
  <sheetViews>
    <sheetView view="pageBreakPreview" zoomScale="60" zoomScaleNormal="75" workbookViewId="0">
      <pane xSplit="2" ySplit="7" topLeftCell="C8" activePane="bottomRight" state="frozen"/>
      <selection pane="topRight" activeCell="C25" sqref="C25:L25"/>
      <selection pane="bottomLeft" activeCell="C25" sqref="C25:L25"/>
      <selection pane="bottomRight" activeCell="B1" sqref="B1:AB1"/>
    </sheetView>
  </sheetViews>
  <sheetFormatPr defaultColWidth="2.21875" defaultRowHeight="13.2" x14ac:dyDescent="0.2"/>
  <cols>
    <col min="1" max="41" width="2.21875" style="1" customWidth="1"/>
    <col min="42" max="42" width="3.44140625" style="1" customWidth="1"/>
    <col min="43" max="45" width="2.5546875" style="1" customWidth="1"/>
    <col min="46" max="46" width="3.44140625" style="1" customWidth="1"/>
    <col min="47" max="49" width="2.5546875" style="1" customWidth="1"/>
    <col min="50" max="59" width="2.21875" style="1"/>
    <col min="60" max="60" width="3" style="1" bestFit="1" customWidth="1"/>
    <col min="61" max="16384" width="2.21875" style="1"/>
  </cols>
  <sheetData>
    <row r="1" spans="1:62" ht="30" customHeight="1" thickBot="1" x14ac:dyDescent="0.25">
      <c r="B1" s="111" t="s">
        <v>84</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7"/>
      <c r="AD1" s="112" t="s">
        <v>37</v>
      </c>
      <c r="AE1" s="112"/>
      <c r="AF1" s="112"/>
      <c r="AG1" s="112"/>
      <c r="AH1" s="112"/>
      <c r="AI1" s="112"/>
      <c r="AJ1" s="112"/>
      <c r="AK1" s="112"/>
    </row>
    <row r="2" spans="1:62" ht="12.75" customHeight="1" thickTop="1" x14ac:dyDescent="0.2">
      <c r="AP2" s="95" t="s">
        <v>38</v>
      </c>
      <c r="AQ2" s="95"/>
      <c r="AR2" s="95"/>
      <c r="AS2" s="95"/>
      <c r="AT2" s="95"/>
      <c r="AU2" s="95"/>
      <c r="AV2" s="95"/>
      <c r="AW2" s="95"/>
      <c r="AX2" s="95"/>
      <c r="AY2" s="95"/>
      <c r="AZ2" s="95"/>
      <c r="BA2" s="95"/>
      <c r="BB2" s="95"/>
      <c r="BC2" s="95"/>
      <c r="BD2" s="95"/>
      <c r="BE2" s="95"/>
    </row>
    <row r="3" spans="1:62" ht="32.25" customHeight="1" x14ac:dyDescent="0.2">
      <c r="A3" s="100" t="s">
        <v>39</v>
      </c>
      <c r="B3" s="100"/>
      <c r="C3" s="100"/>
      <c r="D3" s="114" t="s">
        <v>40</v>
      </c>
      <c r="E3" s="114"/>
      <c r="F3" s="114"/>
      <c r="G3" s="114"/>
      <c r="H3" s="114"/>
      <c r="I3" s="115">
        <f>部員ﾃﾞｰﾀ入力!U2</f>
        <v>0</v>
      </c>
      <c r="J3" s="116"/>
      <c r="K3" s="116"/>
      <c r="L3" s="116"/>
      <c r="M3" s="117"/>
      <c r="N3" s="100" t="s">
        <v>41</v>
      </c>
      <c r="O3" s="100"/>
      <c r="P3" s="100"/>
      <c r="Q3" s="115">
        <f>部員ﾃﾞｰﾀ入力!U3</f>
        <v>0</v>
      </c>
      <c r="R3" s="116"/>
      <c r="S3" s="116"/>
      <c r="T3" s="116"/>
      <c r="U3" s="117"/>
      <c r="V3" s="100" t="s">
        <v>23</v>
      </c>
      <c r="W3" s="100"/>
      <c r="X3" s="100"/>
      <c r="Y3" s="100"/>
      <c r="Z3" s="115">
        <f>部員ﾃﾞｰﾀ入力!U4</f>
        <v>0</v>
      </c>
      <c r="AA3" s="116"/>
      <c r="AB3" s="116"/>
      <c r="AC3" s="116"/>
      <c r="AD3" s="116"/>
      <c r="AE3" s="116"/>
      <c r="AF3" s="116"/>
      <c r="AG3" s="116"/>
      <c r="AH3" s="116"/>
      <c r="AI3" s="118" t="s">
        <v>42</v>
      </c>
      <c r="AJ3" s="118"/>
      <c r="AK3" s="118"/>
      <c r="AL3" s="99"/>
      <c r="AP3" s="95"/>
      <c r="AQ3" s="95"/>
      <c r="AR3" s="95"/>
      <c r="AS3" s="95"/>
      <c r="AT3" s="95"/>
      <c r="AU3" s="95"/>
      <c r="AV3" s="95"/>
      <c r="AW3" s="95"/>
      <c r="AX3" s="95"/>
      <c r="AY3" s="95"/>
      <c r="AZ3" s="95"/>
      <c r="BA3" s="95"/>
      <c r="BB3" s="95"/>
      <c r="BC3" s="95"/>
      <c r="BD3" s="95"/>
      <c r="BE3" s="95"/>
    </row>
    <row r="4" spans="1:62" ht="9" customHeight="1" x14ac:dyDescent="0.2"/>
    <row r="5" spans="1:62" ht="32.25" customHeight="1" x14ac:dyDescent="0.2">
      <c r="A5" s="100" t="s">
        <v>24</v>
      </c>
      <c r="B5" s="100"/>
      <c r="C5" s="100"/>
      <c r="D5" s="100"/>
      <c r="E5" s="100"/>
      <c r="F5" s="100"/>
      <c r="G5" s="113">
        <f>部員ﾃﾞｰﾀ入力!U5</f>
        <v>0</v>
      </c>
      <c r="H5" s="113"/>
      <c r="I5" s="113"/>
      <c r="J5" s="113"/>
      <c r="K5" s="113"/>
      <c r="L5" s="113"/>
      <c r="M5" s="113"/>
      <c r="N5" s="113"/>
      <c r="O5" s="113"/>
      <c r="P5" s="100" t="s">
        <v>25</v>
      </c>
      <c r="Q5" s="100"/>
      <c r="R5" s="100"/>
      <c r="S5" s="100"/>
      <c r="T5" s="100"/>
      <c r="U5" s="100"/>
      <c r="V5" s="113">
        <f>部員ﾃﾞｰﾀ入力!U6</f>
        <v>0</v>
      </c>
      <c r="W5" s="113"/>
      <c r="X5" s="113"/>
      <c r="Y5" s="113"/>
      <c r="Z5" s="113"/>
      <c r="AA5" s="113"/>
      <c r="AB5" s="113"/>
      <c r="AC5" s="113"/>
      <c r="AD5" s="113"/>
      <c r="AP5" s="94" t="s">
        <v>75</v>
      </c>
      <c r="AQ5" s="94"/>
      <c r="AR5" s="94"/>
      <c r="AS5" s="94"/>
      <c r="AT5" s="94"/>
      <c r="AU5" s="94"/>
      <c r="AV5" s="94"/>
      <c r="AW5" s="94"/>
      <c r="AX5" s="94"/>
      <c r="AY5" s="94"/>
      <c r="AZ5" s="94"/>
      <c r="BA5" s="94"/>
      <c r="BB5" s="94"/>
      <c r="BC5" s="94"/>
      <c r="BD5" s="94"/>
      <c r="BE5" s="94"/>
    </row>
    <row r="6" spans="1:62" x14ac:dyDescent="0.2">
      <c r="AP6" s="94"/>
      <c r="AQ6" s="94"/>
      <c r="AR6" s="94"/>
      <c r="AS6" s="94"/>
      <c r="AT6" s="94"/>
      <c r="AU6" s="94"/>
      <c r="AV6" s="94"/>
      <c r="AW6" s="94"/>
      <c r="AX6" s="94"/>
      <c r="AY6" s="94"/>
      <c r="AZ6" s="94"/>
      <c r="BA6" s="94"/>
      <c r="BB6" s="94"/>
      <c r="BC6" s="94"/>
      <c r="BD6" s="94"/>
      <c r="BE6" s="94"/>
    </row>
    <row r="7" spans="1:62" ht="30" customHeight="1" x14ac:dyDescent="0.2">
      <c r="A7" s="100" t="s">
        <v>0</v>
      </c>
      <c r="B7" s="100"/>
      <c r="C7" s="100" t="s">
        <v>43</v>
      </c>
      <c r="D7" s="100"/>
      <c r="E7" s="100"/>
      <c r="F7" s="100"/>
      <c r="G7" s="100"/>
      <c r="H7" s="100"/>
      <c r="I7" s="100"/>
      <c r="J7" s="100"/>
      <c r="K7" s="100"/>
      <c r="L7" s="125"/>
      <c r="M7" s="101" t="s">
        <v>15</v>
      </c>
      <c r="N7" s="102"/>
      <c r="O7" s="99" t="s">
        <v>44</v>
      </c>
      <c r="P7" s="100"/>
      <c r="Q7" s="100"/>
      <c r="R7" s="100"/>
      <c r="S7" s="100"/>
      <c r="T7" s="100" t="s">
        <v>0</v>
      </c>
      <c r="U7" s="100"/>
      <c r="V7" s="100" t="s">
        <v>43</v>
      </c>
      <c r="W7" s="100"/>
      <c r="X7" s="100"/>
      <c r="Y7" s="100"/>
      <c r="Z7" s="100"/>
      <c r="AA7" s="100"/>
      <c r="AB7" s="100"/>
      <c r="AC7" s="100"/>
      <c r="AD7" s="100"/>
      <c r="AE7" s="125"/>
      <c r="AF7" s="101" t="s">
        <v>15</v>
      </c>
      <c r="AG7" s="102"/>
      <c r="AH7" s="99" t="s">
        <v>44</v>
      </c>
      <c r="AI7" s="100"/>
      <c r="AJ7" s="100"/>
      <c r="AK7" s="100"/>
      <c r="AL7" s="100"/>
      <c r="BH7" s="1" t="s">
        <v>76</v>
      </c>
    </row>
    <row r="8" spans="1:62" ht="30" customHeight="1" x14ac:dyDescent="0.2">
      <c r="A8" s="131">
        <v>1</v>
      </c>
      <c r="B8" s="105"/>
      <c r="C8" s="129" t="str">
        <f>IF($AQ8="","",VLOOKUP($AQ8,部員ﾃﾞｰﾀ入力!$A$2:$R$61,17,FALSE))</f>
        <v/>
      </c>
      <c r="D8" s="129"/>
      <c r="E8" s="129"/>
      <c r="F8" s="129"/>
      <c r="G8" s="129"/>
      <c r="H8" s="129"/>
      <c r="I8" s="129"/>
      <c r="J8" s="129"/>
      <c r="K8" s="129"/>
      <c r="L8" s="130"/>
      <c r="M8" s="103" t="str">
        <f>IF($AQ8="","",VLOOKUP($AQ8,部員ﾃﾞｰﾀ入力!$A$2:$R$61,16,FALSE))</f>
        <v/>
      </c>
      <c r="N8" s="104"/>
      <c r="O8" s="126" t="str">
        <f>IF(BH8=0,"",BH8)</f>
        <v/>
      </c>
      <c r="P8" s="127"/>
      <c r="Q8" s="127"/>
      <c r="R8" s="127"/>
      <c r="S8" s="128"/>
      <c r="T8" s="106">
        <v>19</v>
      </c>
      <c r="U8" s="106"/>
      <c r="V8" s="129" t="str">
        <f>IF($AU8="","",VLOOKUP($AU8,部員ﾃﾞｰﾀ入力!$A$2:$R$61,17,FALSE))</f>
        <v/>
      </c>
      <c r="W8" s="129"/>
      <c r="X8" s="129"/>
      <c r="Y8" s="129"/>
      <c r="Z8" s="129"/>
      <c r="AA8" s="129"/>
      <c r="AB8" s="129"/>
      <c r="AC8" s="129"/>
      <c r="AD8" s="129"/>
      <c r="AE8" s="130"/>
      <c r="AF8" s="103" t="str">
        <f>IF($AU8="","",VLOOKUP($AU8,部員ﾃﾞｰﾀ入力!$A$2:$R$61,16,FALSE))</f>
        <v/>
      </c>
      <c r="AG8" s="104"/>
      <c r="AH8" s="105" t="str">
        <f>IF(BJ8=0,"",BJ8)</f>
        <v/>
      </c>
      <c r="AI8" s="106"/>
      <c r="AJ8" s="106"/>
      <c r="AK8" s="106"/>
      <c r="AL8" s="106"/>
      <c r="AP8" s="8">
        <v>1</v>
      </c>
      <c r="AQ8" s="70"/>
      <c r="AR8" s="70"/>
      <c r="AS8" s="70"/>
      <c r="AT8" s="8">
        <v>19</v>
      </c>
      <c r="AU8" s="70"/>
      <c r="AV8" s="70"/>
      <c r="AW8" s="70"/>
      <c r="BH8" s="8" t="str">
        <f>IF($AQ8="","",VLOOKUP($AQ8,部員ﾃﾞｰﾀ入力!$A$2:$R$61,15,FALSE))</f>
        <v/>
      </c>
      <c r="BJ8" s="8" t="str">
        <f>IF($AU8="","",VLOOKUP($AU8,部員ﾃﾞｰﾀ入力!$A$2:$R$61,15,FALSE))</f>
        <v/>
      </c>
    </row>
    <row r="9" spans="1:62" ht="30" customHeight="1" x14ac:dyDescent="0.2">
      <c r="A9" s="86">
        <v>2</v>
      </c>
      <c r="B9" s="87"/>
      <c r="C9" s="88" t="str">
        <f>IF($AQ9="","",VLOOKUP($AQ9,部員ﾃﾞｰﾀ入力!$A$2:$R$61,17,FALSE))</f>
        <v/>
      </c>
      <c r="D9" s="88"/>
      <c r="E9" s="88"/>
      <c r="F9" s="88"/>
      <c r="G9" s="88"/>
      <c r="H9" s="88"/>
      <c r="I9" s="88"/>
      <c r="J9" s="88"/>
      <c r="K9" s="88"/>
      <c r="L9" s="89"/>
      <c r="M9" s="90" t="str">
        <f>IF($AQ9="","",VLOOKUP($AQ9,部員ﾃﾞｰﾀ入力!$A$2:$R$61,16,FALSE))</f>
        <v/>
      </c>
      <c r="N9" s="91"/>
      <c r="O9" s="132" t="str">
        <f t="shared" ref="O9:O25" si="0">IF(BH9=0,"",BH9)</f>
        <v/>
      </c>
      <c r="P9" s="133"/>
      <c r="Q9" s="133"/>
      <c r="R9" s="133"/>
      <c r="S9" s="92"/>
      <c r="T9" s="71">
        <v>20</v>
      </c>
      <c r="U9" s="71"/>
      <c r="V9" s="88" t="str">
        <f>IF($AU9="","",VLOOKUP($AU9,部員ﾃﾞｰﾀ入力!$A$2:$R$61,17,FALSE))</f>
        <v/>
      </c>
      <c r="W9" s="88"/>
      <c r="X9" s="88"/>
      <c r="Y9" s="88"/>
      <c r="Z9" s="88"/>
      <c r="AA9" s="88"/>
      <c r="AB9" s="88"/>
      <c r="AC9" s="88"/>
      <c r="AD9" s="88"/>
      <c r="AE9" s="89"/>
      <c r="AF9" s="90" t="str">
        <f>IF($AU9="","",VLOOKUP($AU9,部員ﾃﾞｰﾀ入力!$A$2:$R$61,16,FALSE))</f>
        <v/>
      </c>
      <c r="AG9" s="91"/>
      <c r="AH9" s="87" t="str">
        <f t="shared" ref="AH9:AH25" si="1">IF(BJ9=0,"",BJ9)</f>
        <v/>
      </c>
      <c r="AI9" s="71"/>
      <c r="AJ9" s="71"/>
      <c r="AK9" s="71"/>
      <c r="AL9" s="71"/>
      <c r="AP9" s="8">
        <v>2</v>
      </c>
      <c r="AQ9" s="70"/>
      <c r="AR9" s="70"/>
      <c r="AS9" s="70"/>
      <c r="AT9" s="8">
        <v>20</v>
      </c>
      <c r="AU9" s="70"/>
      <c r="AV9" s="70"/>
      <c r="AW9" s="70"/>
      <c r="BH9" s="8" t="str">
        <f>IF($AQ9="","",VLOOKUP($AQ9,部員ﾃﾞｰﾀ入力!$A$2:$R$61,15,FALSE))</f>
        <v/>
      </c>
      <c r="BJ9" s="8" t="str">
        <f>IF($AU9="","",VLOOKUP($AU9,部員ﾃﾞｰﾀ入力!$A$2:$R$61,15,FALSE))</f>
        <v/>
      </c>
    </row>
    <row r="10" spans="1:62" ht="30" customHeight="1" x14ac:dyDescent="0.2">
      <c r="A10" s="86">
        <v>3</v>
      </c>
      <c r="B10" s="87"/>
      <c r="C10" s="88" t="str">
        <f>IF($AQ10="","",VLOOKUP($AQ10,部員ﾃﾞｰﾀ入力!$A$2:$R$61,17,FALSE))</f>
        <v/>
      </c>
      <c r="D10" s="88"/>
      <c r="E10" s="88"/>
      <c r="F10" s="88"/>
      <c r="G10" s="88"/>
      <c r="H10" s="88"/>
      <c r="I10" s="88"/>
      <c r="J10" s="88"/>
      <c r="K10" s="88"/>
      <c r="L10" s="89"/>
      <c r="M10" s="90" t="str">
        <f>IF($AQ10="","",VLOOKUP($AQ10,部員ﾃﾞｰﾀ入力!$A$2:$R$61,16,FALSE))</f>
        <v/>
      </c>
      <c r="N10" s="91"/>
      <c r="O10" s="92" t="str">
        <f t="shared" si="0"/>
        <v/>
      </c>
      <c r="P10" s="93"/>
      <c r="Q10" s="93"/>
      <c r="R10" s="93"/>
      <c r="S10" s="93"/>
      <c r="T10" s="71">
        <v>21</v>
      </c>
      <c r="U10" s="71"/>
      <c r="V10" s="88" t="str">
        <f>IF($AU10="","",VLOOKUP($AU10,部員ﾃﾞｰﾀ入力!$A$2:$R$61,17,FALSE))</f>
        <v/>
      </c>
      <c r="W10" s="88"/>
      <c r="X10" s="88"/>
      <c r="Y10" s="88"/>
      <c r="Z10" s="88"/>
      <c r="AA10" s="88"/>
      <c r="AB10" s="88"/>
      <c r="AC10" s="88"/>
      <c r="AD10" s="88"/>
      <c r="AE10" s="89"/>
      <c r="AF10" s="90" t="str">
        <f>IF($AU10="","",VLOOKUP($AU10,部員ﾃﾞｰﾀ入力!$A$2:$R$61,16,FALSE))</f>
        <v/>
      </c>
      <c r="AG10" s="91"/>
      <c r="AH10" s="87" t="str">
        <f t="shared" si="1"/>
        <v/>
      </c>
      <c r="AI10" s="71"/>
      <c r="AJ10" s="71"/>
      <c r="AK10" s="71"/>
      <c r="AL10" s="71"/>
      <c r="AP10" s="8">
        <v>3</v>
      </c>
      <c r="AQ10" s="70"/>
      <c r="AR10" s="70"/>
      <c r="AS10" s="70"/>
      <c r="AT10" s="8">
        <v>21</v>
      </c>
      <c r="AU10" s="70"/>
      <c r="AV10" s="70"/>
      <c r="AW10" s="70"/>
      <c r="BH10" s="8" t="str">
        <f>IF($AQ10="","",VLOOKUP($AQ10,部員ﾃﾞｰﾀ入力!$A$2:$R$61,15,FALSE))</f>
        <v/>
      </c>
      <c r="BJ10" s="8" t="str">
        <f>IF($AU10="","",VLOOKUP($AU10,部員ﾃﾞｰﾀ入力!$A$2:$R$61,15,FALSE))</f>
        <v/>
      </c>
    </row>
    <row r="11" spans="1:62" ht="30" customHeight="1" x14ac:dyDescent="0.2">
      <c r="A11" s="86">
        <v>4</v>
      </c>
      <c r="B11" s="87"/>
      <c r="C11" s="88" t="str">
        <f>IF($AQ11="","",VLOOKUP($AQ11,部員ﾃﾞｰﾀ入力!$A$2:$R$61,17,FALSE))</f>
        <v/>
      </c>
      <c r="D11" s="88"/>
      <c r="E11" s="88"/>
      <c r="F11" s="88"/>
      <c r="G11" s="88"/>
      <c r="H11" s="88"/>
      <c r="I11" s="88"/>
      <c r="J11" s="88"/>
      <c r="K11" s="88"/>
      <c r="L11" s="89"/>
      <c r="M11" s="90" t="str">
        <f>IF($AQ11="","",VLOOKUP($AQ11,部員ﾃﾞｰﾀ入力!$A$2:$R$61,16,FALSE))</f>
        <v/>
      </c>
      <c r="N11" s="91"/>
      <c r="O11" s="92" t="str">
        <f t="shared" si="0"/>
        <v/>
      </c>
      <c r="P11" s="93"/>
      <c r="Q11" s="93"/>
      <c r="R11" s="93"/>
      <c r="S11" s="93"/>
      <c r="T11" s="71">
        <v>22</v>
      </c>
      <c r="U11" s="71"/>
      <c r="V11" s="88" t="str">
        <f>IF($AU11="","",VLOOKUP($AU11,部員ﾃﾞｰﾀ入力!$A$2:$R$61,17,FALSE))</f>
        <v/>
      </c>
      <c r="W11" s="88"/>
      <c r="X11" s="88"/>
      <c r="Y11" s="88"/>
      <c r="Z11" s="88"/>
      <c r="AA11" s="88"/>
      <c r="AB11" s="88"/>
      <c r="AC11" s="88"/>
      <c r="AD11" s="88"/>
      <c r="AE11" s="89"/>
      <c r="AF11" s="90" t="str">
        <f>IF($AU11="","",VLOOKUP($AU11,部員ﾃﾞｰﾀ入力!$A$2:$R$61,16,FALSE))</f>
        <v/>
      </c>
      <c r="AG11" s="91"/>
      <c r="AH11" s="87" t="str">
        <f t="shared" si="1"/>
        <v/>
      </c>
      <c r="AI11" s="71"/>
      <c r="AJ11" s="71"/>
      <c r="AK11" s="71"/>
      <c r="AL11" s="71"/>
      <c r="AP11" s="8">
        <v>4</v>
      </c>
      <c r="AQ11" s="70"/>
      <c r="AR11" s="70"/>
      <c r="AS11" s="70"/>
      <c r="AT11" s="8">
        <v>22</v>
      </c>
      <c r="AU11" s="70"/>
      <c r="AV11" s="70"/>
      <c r="AW11" s="70"/>
      <c r="BH11" s="8" t="str">
        <f>IF($AQ11="","",VLOOKUP($AQ11,部員ﾃﾞｰﾀ入力!$A$2:$R$61,15,FALSE))</f>
        <v/>
      </c>
      <c r="BJ11" s="8" t="str">
        <f>IF($AU11="","",VLOOKUP($AU11,部員ﾃﾞｰﾀ入力!$A$2:$R$61,15,FALSE))</f>
        <v/>
      </c>
    </row>
    <row r="12" spans="1:62" ht="30" customHeight="1" x14ac:dyDescent="0.2">
      <c r="A12" s="86">
        <v>5</v>
      </c>
      <c r="B12" s="87"/>
      <c r="C12" s="88" t="str">
        <f>IF($AQ12="","",VLOOKUP($AQ12,部員ﾃﾞｰﾀ入力!$A$2:$R$61,17,FALSE))</f>
        <v/>
      </c>
      <c r="D12" s="88"/>
      <c r="E12" s="88"/>
      <c r="F12" s="88"/>
      <c r="G12" s="88"/>
      <c r="H12" s="88"/>
      <c r="I12" s="88"/>
      <c r="J12" s="88"/>
      <c r="K12" s="88"/>
      <c r="L12" s="89"/>
      <c r="M12" s="90" t="str">
        <f>IF($AQ12="","",VLOOKUP($AQ12,部員ﾃﾞｰﾀ入力!$A$2:$R$61,16,FALSE))</f>
        <v/>
      </c>
      <c r="N12" s="91"/>
      <c r="O12" s="92" t="str">
        <f t="shared" si="0"/>
        <v/>
      </c>
      <c r="P12" s="93"/>
      <c r="Q12" s="93"/>
      <c r="R12" s="93"/>
      <c r="S12" s="93"/>
      <c r="T12" s="71">
        <v>23</v>
      </c>
      <c r="U12" s="71"/>
      <c r="V12" s="88" t="str">
        <f>IF($AU12="","",VLOOKUP($AU12,部員ﾃﾞｰﾀ入力!$A$2:$R$61,17,FALSE))</f>
        <v/>
      </c>
      <c r="W12" s="88"/>
      <c r="X12" s="88"/>
      <c r="Y12" s="88"/>
      <c r="Z12" s="88"/>
      <c r="AA12" s="88"/>
      <c r="AB12" s="88"/>
      <c r="AC12" s="88"/>
      <c r="AD12" s="88"/>
      <c r="AE12" s="89"/>
      <c r="AF12" s="90" t="str">
        <f>IF($AU12="","",VLOOKUP($AU12,部員ﾃﾞｰﾀ入力!$A$2:$R$61,16,FALSE))</f>
        <v/>
      </c>
      <c r="AG12" s="91"/>
      <c r="AH12" s="87" t="str">
        <f t="shared" si="1"/>
        <v/>
      </c>
      <c r="AI12" s="71"/>
      <c r="AJ12" s="71"/>
      <c r="AK12" s="71"/>
      <c r="AL12" s="71"/>
      <c r="AP12" s="8">
        <v>5</v>
      </c>
      <c r="AQ12" s="70"/>
      <c r="AR12" s="70"/>
      <c r="AS12" s="70"/>
      <c r="AT12" s="8">
        <v>23</v>
      </c>
      <c r="AU12" s="70"/>
      <c r="AV12" s="70"/>
      <c r="AW12" s="70"/>
      <c r="BH12" s="8" t="str">
        <f>IF($AQ12="","",VLOOKUP($AQ12,部員ﾃﾞｰﾀ入力!$A$2:$R$61,15,FALSE))</f>
        <v/>
      </c>
      <c r="BJ12" s="8" t="str">
        <f>IF($AU12="","",VLOOKUP($AU12,部員ﾃﾞｰﾀ入力!$A$2:$R$61,15,FALSE))</f>
        <v/>
      </c>
    </row>
    <row r="13" spans="1:62" ht="30" customHeight="1" x14ac:dyDescent="0.2">
      <c r="A13" s="86">
        <v>6</v>
      </c>
      <c r="B13" s="87"/>
      <c r="C13" s="88" t="str">
        <f>IF($AQ13="","",VLOOKUP($AQ13,部員ﾃﾞｰﾀ入力!$A$2:$R$61,17,FALSE))</f>
        <v/>
      </c>
      <c r="D13" s="88"/>
      <c r="E13" s="88"/>
      <c r="F13" s="88"/>
      <c r="G13" s="88"/>
      <c r="H13" s="88"/>
      <c r="I13" s="88"/>
      <c r="J13" s="88"/>
      <c r="K13" s="88"/>
      <c r="L13" s="89"/>
      <c r="M13" s="90" t="str">
        <f>IF($AQ13="","",VLOOKUP($AQ13,部員ﾃﾞｰﾀ入力!$A$2:$R$61,16,FALSE))</f>
        <v/>
      </c>
      <c r="N13" s="91"/>
      <c r="O13" s="92" t="str">
        <f t="shared" si="0"/>
        <v/>
      </c>
      <c r="P13" s="93"/>
      <c r="Q13" s="93"/>
      <c r="R13" s="93"/>
      <c r="S13" s="93"/>
      <c r="T13" s="71">
        <v>24</v>
      </c>
      <c r="U13" s="71"/>
      <c r="V13" s="88" t="str">
        <f>IF($AU13="","",VLOOKUP($AU13,部員ﾃﾞｰﾀ入力!$A$2:$R$61,17,FALSE))</f>
        <v/>
      </c>
      <c r="W13" s="88"/>
      <c r="X13" s="88"/>
      <c r="Y13" s="88"/>
      <c r="Z13" s="88"/>
      <c r="AA13" s="88"/>
      <c r="AB13" s="88"/>
      <c r="AC13" s="88"/>
      <c r="AD13" s="88"/>
      <c r="AE13" s="89"/>
      <c r="AF13" s="90" t="str">
        <f>IF($AU13="","",VLOOKUP($AU13,部員ﾃﾞｰﾀ入力!$A$2:$R$61,16,FALSE))</f>
        <v/>
      </c>
      <c r="AG13" s="91"/>
      <c r="AH13" s="87" t="str">
        <f t="shared" si="1"/>
        <v/>
      </c>
      <c r="AI13" s="71"/>
      <c r="AJ13" s="71"/>
      <c r="AK13" s="71"/>
      <c r="AL13" s="71"/>
      <c r="AP13" s="8">
        <v>6</v>
      </c>
      <c r="AQ13" s="70"/>
      <c r="AR13" s="70"/>
      <c r="AS13" s="70"/>
      <c r="AT13" s="8">
        <v>24</v>
      </c>
      <c r="AU13" s="70"/>
      <c r="AV13" s="70"/>
      <c r="AW13" s="70"/>
      <c r="BH13" s="8" t="str">
        <f>IF($AQ13="","",VLOOKUP($AQ13,部員ﾃﾞｰﾀ入力!$A$2:$R$61,15,FALSE))</f>
        <v/>
      </c>
      <c r="BJ13" s="8" t="str">
        <f>IF($AU13="","",VLOOKUP($AU13,部員ﾃﾞｰﾀ入力!$A$2:$R$61,15,FALSE))</f>
        <v/>
      </c>
    </row>
    <row r="14" spans="1:62" ht="30" customHeight="1" x14ac:dyDescent="0.2">
      <c r="A14" s="86">
        <v>7</v>
      </c>
      <c r="B14" s="87"/>
      <c r="C14" s="88" t="str">
        <f>IF($AQ14="","",VLOOKUP($AQ14,部員ﾃﾞｰﾀ入力!$A$2:$R$61,17,FALSE))</f>
        <v/>
      </c>
      <c r="D14" s="88"/>
      <c r="E14" s="88"/>
      <c r="F14" s="88"/>
      <c r="G14" s="88"/>
      <c r="H14" s="88"/>
      <c r="I14" s="88"/>
      <c r="J14" s="88"/>
      <c r="K14" s="88"/>
      <c r="L14" s="89"/>
      <c r="M14" s="90" t="str">
        <f>IF($AQ14="","",VLOOKUP($AQ14,部員ﾃﾞｰﾀ入力!$A$2:$R$61,16,FALSE))</f>
        <v/>
      </c>
      <c r="N14" s="91"/>
      <c r="O14" s="92" t="str">
        <f t="shared" si="0"/>
        <v/>
      </c>
      <c r="P14" s="93"/>
      <c r="Q14" s="93"/>
      <c r="R14" s="93"/>
      <c r="S14" s="93"/>
      <c r="T14" s="71">
        <v>25</v>
      </c>
      <c r="U14" s="71"/>
      <c r="V14" s="88" t="str">
        <f>IF($AU14="","",VLOOKUP($AU14,部員ﾃﾞｰﾀ入力!$A$2:$R$61,17,FALSE))</f>
        <v/>
      </c>
      <c r="W14" s="88"/>
      <c r="X14" s="88"/>
      <c r="Y14" s="88"/>
      <c r="Z14" s="88"/>
      <c r="AA14" s="88"/>
      <c r="AB14" s="88"/>
      <c r="AC14" s="88"/>
      <c r="AD14" s="88"/>
      <c r="AE14" s="89"/>
      <c r="AF14" s="90" t="str">
        <f>IF($AU14="","",VLOOKUP($AU14,部員ﾃﾞｰﾀ入力!$A$2:$R$61,16,FALSE))</f>
        <v/>
      </c>
      <c r="AG14" s="91"/>
      <c r="AH14" s="87" t="str">
        <f t="shared" si="1"/>
        <v/>
      </c>
      <c r="AI14" s="71"/>
      <c r="AJ14" s="71"/>
      <c r="AK14" s="71"/>
      <c r="AL14" s="71"/>
      <c r="AP14" s="8">
        <v>7</v>
      </c>
      <c r="AQ14" s="70"/>
      <c r="AR14" s="70"/>
      <c r="AS14" s="70"/>
      <c r="AT14" s="8">
        <v>25</v>
      </c>
      <c r="AU14" s="70"/>
      <c r="AV14" s="70"/>
      <c r="AW14" s="70"/>
      <c r="BH14" s="8" t="str">
        <f>IF($AQ14="","",VLOOKUP($AQ14,部員ﾃﾞｰﾀ入力!$A$2:$R$61,15,FALSE))</f>
        <v/>
      </c>
      <c r="BJ14" s="8" t="str">
        <f>IF($AU14="","",VLOOKUP($AU14,部員ﾃﾞｰﾀ入力!$A$2:$R$61,15,FALSE))</f>
        <v/>
      </c>
    </row>
    <row r="15" spans="1:62" ht="30" customHeight="1" x14ac:dyDescent="0.2">
      <c r="A15" s="86">
        <v>8</v>
      </c>
      <c r="B15" s="87"/>
      <c r="C15" s="88" t="str">
        <f>IF($AQ15="","",VLOOKUP($AQ15,部員ﾃﾞｰﾀ入力!$A$2:$R$61,17,FALSE))</f>
        <v/>
      </c>
      <c r="D15" s="88"/>
      <c r="E15" s="88"/>
      <c r="F15" s="88"/>
      <c r="G15" s="88"/>
      <c r="H15" s="88"/>
      <c r="I15" s="88"/>
      <c r="J15" s="88"/>
      <c r="K15" s="88"/>
      <c r="L15" s="89"/>
      <c r="M15" s="90" t="str">
        <f>IF($AQ15="","",VLOOKUP($AQ15,部員ﾃﾞｰﾀ入力!$A$2:$R$61,16,FALSE))</f>
        <v/>
      </c>
      <c r="N15" s="91"/>
      <c r="O15" s="92" t="str">
        <f t="shared" si="0"/>
        <v/>
      </c>
      <c r="P15" s="93"/>
      <c r="Q15" s="93"/>
      <c r="R15" s="93"/>
      <c r="S15" s="93"/>
      <c r="T15" s="71">
        <v>26</v>
      </c>
      <c r="U15" s="71"/>
      <c r="V15" s="88" t="str">
        <f>IF($AU15="","",VLOOKUP($AU15,部員ﾃﾞｰﾀ入力!$A$2:$R$61,17,FALSE))</f>
        <v/>
      </c>
      <c r="W15" s="88"/>
      <c r="X15" s="88"/>
      <c r="Y15" s="88"/>
      <c r="Z15" s="88"/>
      <c r="AA15" s="88"/>
      <c r="AB15" s="88"/>
      <c r="AC15" s="88"/>
      <c r="AD15" s="88"/>
      <c r="AE15" s="89"/>
      <c r="AF15" s="90" t="str">
        <f>IF($AU15="","",VLOOKUP($AU15,部員ﾃﾞｰﾀ入力!$A$2:$R$61,16,FALSE))</f>
        <v/>
      </c>
      <c r="AG15" s="91"/>
      <c r="AH15" s="87" t="str">
        <f t="shared" si="1"/>
        <v/>
      </c>
      <c r="AI15" s="71"/>
      <c r="AJ15" s="71"/>
      <c r="AK15" s="71"/>
      <c r="AL15" s="71"/>
      <c r="AP15" s="8">
        <v>8</v>
      </c>
      <c r="AQ15" s="70"/>
      <c r="AR15" s="70"/>
      <c r="AS15" s="70"/>
      <c r="AT15" s="8">
        <v>26</v>
      </c>
      <c r="AU15" s="70"/>
      <c r="AV15" s="70"/>
      <c r="AW15" s="70"/>
      <c r="BH15" s="8" t="str">
        <f>IF($AQ15="","",VLOOKUP($AQ15,部員ﾃﾞｰﾀ入力!$A$2:$R$61,15,FALSE))</f>
        <v/>
      </c>
      <c r="BJ15" s="8" t="str">
        <f>IF($AU15="","",VLOOKUP($AU15,部員ﾃﾞｰﾀ入力!$A$2:$R$61,15,FALSE))</f>
        <v/>
      </c>
    </row>
    <row r="16" spans="1:62" ht="30" customHeight="1" x14ac:dyDescent="0.2">
      <c r="A16" s="86">
        <v>9</v>
      </c>
      <c r="B16" s="87"/>
      <c r="C16" s="88" t="str">
        <f>IF($AQ16="","",VLOOKUP($AQ16,部員ﾃﾞｰﾀ入力!$A$2:$R$61,17,FALSE))</f>
        <v/>
      </c>
      <c r="D16" s="88"/>
      <c r="E16" s="88"/>
      <c r="F16" s="88"/>
      <c r="G16" s="88"/>
      <c r="H16" s="88"/>
      <c r="I16" s="88"/>
      <c r="J16" s="88"/>
      <c r="K16" s="88"/>
      <c r="L16" s="89"/>
      <c r="M16" s="90" t="str">
        <f>IF($AQ16="","",VLOOKUP($AQ16,部員ﾃﾞｰﾀ入力!$A$2:$R$61,16,FALSE))</f>
        <v/>
      </c>
      <c r="N16" s="91"/>
      <c r="O16" s="92" t="str">
        <f t="shared" si="0"/>
        <v/>
      </c>
      <c r="P16" s="93"/>
      <c r="Q16" s="93"/>
      <c r="R16" s="93"/>
      <c r="S16" s="93"/>
      <c r="T16" s="71">
        <v>27</v>
      </c>
      <c r="U16" s="71"/>
      <c r="V16" s="88" t="str">
        <f>IF($AU16="","",VLOOKUP($AU16,部員ﾃﾞｰﾀ入力!$A$2:$R$61,17,FALSE))</f>
        <v/>
      </c>
      <c r="W16" s="88"/>
      <c r="X16" s="88"/>
      <c r="Y16" s="88"/>
      <c r="Z16" s="88"/>
      <c r="AA16" s="88"/>
      <c r="AB16" s="88"/>
      <c r="AC16" s="88"/>
      <c r="AD16" s="88"/>
      <c r="AE16" s="89"/>
      <c r="AF16" s="90" t="str">
        <f>IF($AU16="","",VLOOKUP($AU16,部員ﾃﾞｰﾀ入力!$A$2:$R$61,16,FALSE))</f>
        <v/>
      </c>
      <c r="AG16" s="91"/>
      <c r="AH16" s="87" t="str">
        <f t="shared" si="1"/>
        <v/>
      </c>
      <c r="AI16" s="71"/>
      <c r="AJ16" s="71"/>
      <c r="AK16" s="71"/>
      <c r="AL16" s="71"/>
      <c r="AP16" s="8">
        <v>9</v>
      </c>
      <c r="AQ16" s="70"/>
      <c r="AR16" s="70"/>
      <c r="AS16" s="70"/>
      <c r="AT16" s="8">
        <v>27</v>
      </c>
      <c r="AU16" s="70"/>
      <c r="AV16" s="70"/>
      <c r="AW16" s="70"/>
      <c r="BH16" s="8" t="str">
        <f>IF($AQ16="","",VLOOKUP($AQ16,部員ﾃﾞｰﾀ入力!$A$2:$R$61,15,FALSE))</f>
        <v/>
      </c>
      <c r="BJ16" s="8" t="str">
        <f>IF($AU16="","",VLOOKUP($AU16,部員ﾃﾞｰﾀ入力!$A$2:$R$61,15,FALSE))</f>
        <v/>
      </c>
    </row>
    <row r="17" spans="1:62" ht="30" customHeight="1" x14ac:dyDescent="0.2">
      <c r="A17" s="86">
        <v>10</v>
      </c>
      <c r="B17" s="87"/>
      <c r="C17" s="88" t="str">
        <f>IF($AQ17="","",VLOOKUP($AQ17,部員ﾃﾞｰﾀ入力!$A$2:$R$61,17,FALSE))</f>
        <v/>
      </c>
      <c r="D17" s="88"/>
      <c r="E17" s="88"/>
      <c r="F17" s="88"/>
      <c r="G17" s="88"/>
      <c r="H17" s="88"/>
      <c r="I17" s="88"/>
      <c r="J17" s="88"/>
      <c r="K17" s="88"/>
      <c r="L17" s="89"/>
      <c r="M17" s="90" t="str">
        <f>IF($AQ17="","",VLOOKUP($AQ17,部員ﾃﾞｰﾀ入力!$A$2:$R$61,16,FALSE))</f>
        <v/>
      </c>
      <c r="N17" s="91"/>
      <c r="O17" s="92" t="str">
        <f t="shared" si="0"/>
        <v/>
      </c>
      <c r="P17" s="93"/>
      <c r="Q17" s="93"/>
      <c r="R17" s="93"/>
      <c r="S17" s="93"/>
      <c r="T17" s="71">
        <v>28</v>
      </c>
      <c r="U17" s="71"/>
      <c r="V17" s="88" t="str">
        <f>IF($AU17="","",VLOOKUP($AU17,部員ﾃﾞｰﾀ入力!$A$2:$R$61,17,FALSE))</f>
        <v/>
      </c>
      <c r="W17" s="88"/>
      <c r="X17" s="88"/>
      <c r="Y17" s="88"/>
      <c r="Z17" s="88"/>
      <c r="AA17" s="88"/>
      <c r="AB17" s="88"/>
      <c r="AC17" s="88"/>
      <c r="AD17" s="88"/>
      <c r="AE17" s="89"/>
      <c r="AF17" s="90" t="str">
        <f>IF($AU17="","",VLOOKUP($AU17,部員ﾃﾞｰﾀ入力!$A$2:$R$61,16,FALSE))</f>
        <v/>
      </c>
      <c r="AG17" s="91"/>
      <c r="AH17" s="87" t="str">
        <f t="shared" si="1"/>
        <v/>
      </c>
      <c r="AI17" s="71"/>
      <c r="AJ17" s="71"/>
      <c r="AK17" s="71"/>
      <c r="AL17" s="71"/>
      <c r="AP17" s="8">
        <v>10</v>
      </c>
      <c r="AQ17" s="70"/>
      <c r="AR17" s="70"/>
      <c r="AS17" s="70"/>
      <c r="AT17" s="8">
        <v>28</v>
      </c>
      <c r="AU17" s="70"/>
      <c r="AV17" s="70"/>
      <c r="AW17" s="70"/>
      <c r="BH17" s="8" t="str">
        <f>IF($AQ17="","",VLOOKUP($AQ17,部員ﾃﾞｰﾀ入力!$A$2:$R$61,15,FALSE))</f>
        <v/>
      </c>
      <c r="BJ17" s="8" t="str">
        <f>IF($AU17="","",VLOOKUP($AU17,部員ﾃﾞｰﾀ入力!$A$2:$R$61,15,FALSE))</f>
        <v/>
      </c>
    </row>
    <row r="18" spans="1:62" ht="30" customHeight="1" x14ac:dyDescent="0.2">
      <c r="A18" s="86">
        <v>11</v>
      </c>
      <c r="B18" s="87"/>
      <c r="C18" s="88" t="str">
        <f>IF($AQ18="","",VLOOKUP($AQ18,部員ﾃﾞｰﾀ入力!$A$2:$R$61,17,FALSE))</f>
        <v/>
      </c>
      <c r="D18" s="88"/>
      <c r="E18" s="88"/>
      <c r="F18" s="88"/>
      <c r="G18" s="88"/>
      <c r="H18" s="88"/>
      <c r="I18" s="88"/>
      <c r="J18" s="88"/>
      <c r="K18" s="88"/>
      <c r="L18" s="89"/>
      <c r="M18" s="90" t="str">
        <f>IF($AQ18="","",VLOOKUP($AQ18,部員ﾃﾞｰﾀ入力!$A$2:$R$61,16,FALSE))</f>
        <v/>
      </c>
      <c r="N18" s="91"/>
      <c r="O18" s="92" t="str">
        <f t="shared" si="0"/>
        <v/>
      </c>
      <c r="P18" s="93"/>
      <c r="Q18" s="93"/>
      <c r="R18" s="93"/>
      <c r="S18" s="93"/>
      <c r="T18" s="71">
        <v>29</v>
      </c>
      <c r="U18" s="71"/>
      <c r="V18" s="88" t="str">
        <f>IF($AU18="","",VLOOKUP($AU18,部員ﾃﾞｰﾀ入力!$A$2:$R$61,17,FALSE))</f>
        <v/>
      </c>
      <c r="W18" s="88"/>
      <c r="X18" s="88"/>
      <c r="Y18" s="88"/>
      <c r="Z18" s="88"/>
      <c r="AA18" s="88"/>
      <c r="AB18" s="88"/>
      <c r="AC18" s="88"/>
      <c r="AD18" s="88"/>
      <c r="AE18" s="89"/>
      <c r="AF18" s="90" t="str">
        <f>IF($AU18="","",VLOOKUP($AU18,部員ﾃﾞｰﾀ入力!$A$2:$R$61,16,FALSE))</f>
        <v/>
      </c>
      <c r="AG18" s="91"/>
      <c r="AH18" s="87" t="str">
        <f t="shared" si="1"/>
        <v/>
      </c>
      <c r="AI18" s="71"/>
      <c r="AJ18" s="71"/>
      <c r="AK18" s="71"/>
      <c r="AL18" s="71"/>
      <c r="AP18" s="8">
        <v>11</v>
      </c>
      <c r="AQ18" s="70"/>
      <c r="AR18" s="70"/>
      <c r="AS18" s="70"/>
      <c r="AT18" s="8">
        <v>29</v>
      </c>
      <c r="AU18" s="70"/>
      <c r="AV18" s="70"/>
      <c r="AW18" s="70"/>
      <c r="BH18" s="8" t="str">
        <f>IF($AQ18="","",VLOOKUP($AQ18,部員ﾃﾞｰﾀ入力!$A$2:$R$61,15,FALSE))</f>
        <v/>
      </c>
      <c r="BJ18" s="8" t="str">
        <f>IF($AU18="","",VLOOKUP($AU18,部員ﾃﾞｰﾀ入力!$A$2:$R$61,15,FALSE))</f>
        <v/>
      </c>
    </row>
    <row r="19" spans="1:62" ht="30" customHeight="1" x14ac:dyDescent="0.2">
      <c r="A19" s="86">
        <v>12</v>
      </c>
      <c r="B19" s="87"/>
      <c r="C19" s="88" t="str">
        <f>IF($AQ19="","",VLOOKUP($AQ19,部員ﾃﾞｰﾀ入力!$A$2:$R$61,17,FALSE))</f>
        <v/>
      </c>
      <c r="D19" s="88"/>
      <c r="E19" s="88"/>
      <c r="F19" s="88"/>
      <c r="G19" s="88"/>
      <c r="H19" s="88"/>
      <c r="I19" s="88"/>
      <c r="J19" s="88"/>
      <c r="K19" s="88"/>
      <c r="L19" s="89"/>
      <c r="M19" s="90" t="str">
        <f>IF($AQ19="","",VLOOKUP($AQ19,部員ﾃﾞｰﾀ入力!$A$2:$R$61,16,FALSE))</f>
        <v/>
      </c>
      <c r="N19" s="91"/>
      <c r="O19" s="92" t="str">
        <f t="shared" si="0"/>
        <v/>
      </c>
      <c r="P19" s="93"/>
      <c r="Q19" s="93"/>
      <c r="R19" s="93"/>
      <c r="S19" s="93"/>
      <c r="T19" s="71">
        <v>30</v>
      </c>
      <c r="U19" s="71"/>
      <c r="V19" s="88" t="str">
        <f>IF($AU19="","",VLOOKUP($AU19,部員ﾃﾞｰﾀ入力!$A$2:$R$61,17,FALSE))</f>
        <v/>
      </c>
      <c r="W19" s="88"/>
      <c r="X19" s="88"/>
      <c r="Y19" s="88"/>
      <c r="Z19" s="88"/>
      <c r="AA19" s="88"/>
      <c r="AB19" s="88"/>
      <c r="AC19" s="88"/>
      <c r="AD19" s="88"/>
      <c r="AE19" s="89"/>
      <c r="AF19" s="90" t="str">
        <f>IF($AU19="","",VLOOKUP($AU19,部員ﾃﾞｰﾀ入力!$A$2:$R$61,16,FALSE))</f>
        <v/>
      </c>
      <c r="AG19" s="91"/>
      <c r="AH19" s="87" t="str">
        <f t="shared" si="1"/>
        <v/>
      </c>
      <c r="AI19" s="71"/>
      <c r="AJ19" s="71"/>
      <c r="AK19" s="71"/>
      <c r="AL19" s="71"/>
      <c r="AP19" s="8">
        <v>12</v>
      </c>
      <c r="AQ19" s="70"/>
      <c r="AR19" s="70"/>
      <c r="AS19" s="70"/>
      <c r="AT19" s="8">
        <v>30</v>
      </c>
      <c r="AU19" s="70"/>
      <c r="AV19" s="70"/>
      <c r="AW19" s="70"/>
      <c r="BH19" s="8" t="str">
        <f>IF($AQ19="","",VLOOKUP($AQ19,部員ﾃﾞｰﾀ入力!$A$2:$R$61,15,FALSE))</f>
        <v/>
      </c>
      <c r="BJ19" s="8" t="str">
        <f>IF($AU19="","",VLOOKUP($AU19,部員ﾃﾞｰﾀ入力!$A$2:$R$61,15,FALSE))</f>
        <v/>
      </c>
    </row>
    <row r="20" spans="1:62" ht="30" customHeight="1" x14ac:dyDescent="0.2">
      <c r="A20" s="86">
        <v>13</v>
      </c>
      <c r="B20" s="87"/>
      <c r="C20" s="88" t="str">
        <f>IF($AQ20="","",VLOOKUP($AQ20,部員ﾃﾞｰﾀ入力!$A$2:$R$61,17,FALSE))</f>
        <v/>
      </c>
      <c r="D20" s="88"/>
      <c r="E20" s="88"/>
      <c r="F20" s="88"/>
      <c r="G20" s="88"/>
      <c r="H20" s="88"/>
      <c r="I20" s="88"/>
      <c r="J20" s="88"/>
      <c r="K20" s="88"/>
      <c r="L20" s="89"/>
      <c r="M20" s="90" t="str">
        <f>IF($AQ20="","",VLOOKUP($AQ20,部員ﾃﾞｰﾀ入力!$A$2:$R$61,16,FALSE))</f>
        <v/>
      </c>
      <c r="N20" s="91"/>
      <c r="O20" s="92" t="str">
        <f t="shared" si="0"/>
        <v/>
      </c>
      <c r="P20" s="93"/>
      <c r="Q20" s="93"/>
      <c r="R20" s="93"/>
      <c r="S20" s="93"/>
      <c r="T20" s="71">
        <v>31</v>
      </c>
      <c r="U20" s="71"/>
      <c r="V20" s="88" t="str">
        <f>IF($AU20="","",VLOOKUP($AU20,部員ﾃﾞｰﾀ入力!$A$2:$R$61,17,FALSE))</f>
        <v/>
      </c>
      <c r="W20" s="88"/>
      <c r="X20" s="88"/>
      <c r="Y20" s="88"/>
      <c r="Z20" s="88"/>
      <c r="AA20" s="88"/>
      <c r="AB20" s="88"/>
      <c r="AC20" s="88"/>
      <c r="AD20" s="88"/>
      <c r="AE20" s="89"/>
      <c r="AF20" s="90" t="str">
        <f>IF($AU20="","",VLOOKUP($AU20,部員ﾃﾞｰﾀ入力!$A$2:$R$61,16,FALSE))</f>
        <v/>
      </c>
      <c r="AG20" s="91"/>
      <c r="AH20" s="87" t="str">
        <f t="shared" si="1"/>
        <v/>
      </c>
      <c r="AI20" s="71"/>
      <c r="AJ20" s="71"/>
      <c r="AK20" s="71"/>
      <c r="AL20" s="71"/>
      <c r="AP20" s="8">
        <v>13</v>
      </c>
      <c r="AQ20" s="70"/>
      <c r="AR20" s="70"/>
      <c r="AS20" s="70"/>
      <c r="AT20" s="8">
        <v>31</v>
      </c>
      <c r="AU20" s="70"/>
      <c r="AV20" s="70"/>
      <c r="AW20" s="70"/>
      <c r="BH20" s="8" t="str">
        <f>IF($AQ20="","",VLOOKUP($AQ20,部員ﾃﾞｰﾀ入力!$A$2:$R$61,15,FALSE))</f>
        <v/>
      </c>
      <c r="BJ20" s="8" t="str">
        <f>IF($AU20="","",VLOOKUP($AU20,部員ﾃﾞｰﾀ入力!$A$2:$R$61,15,FALSE))</f>
        <v/>
      </c>
    </row>
    <row r="21" spans="1:62" ht="30" customHeight="1" x14ac:dyDescent="0.2">
      <c r="A21" s="86">
        <v>14</v>
      </c>
      <c r="B21" s="87"/>
      <c r="C21" s="88" t="str">
        <f>IF($AQ21="","",VLOOKUP($AQ21,部員ﾃﾞｰﾀ入力!$A$2:$R$61,17,FALSE))</f>
        <v/>
      </c>
      <c r="D21" s="88"/>
      <c r="E21" s="88"/>
      <c r="F21" s="88"/>
      <c r="G21" s="88"/>
      <c r="H21" s="88"/>
      <c r="I21" s="88"/>
      <c r="J21" s="88"/>
      <c r="K21" s="88"/>
      <c r="L21" s="89"/>
      <c r="M21" s="90" t="str">
        <f>IF($AQ21="","",VLOOKUP($AQ21,部員ﾃﾞｰﾀ入力!$A$2:$R$61,16,FALSE))</f>
        <v/>
      </c>
      <c r="N21" s="91"/>
      <c r="O21" s="92" t="str">
        <f t="shared" si="0"/>
        <v/>
      </c>
      <c r="P21" s="93"/>
      <c r="Q21" s="93"/>
      <c r="R21" s="93"/>
      <c r="S21" s="93"/>
      <c r="T21" s="71">
        <v>32</v>
      </c>
      <c r="U21" s="71"/>
      <c r="V21" s="88" t="str">
        <f>IF($AU21="","",VLOOKUP($AU21,部員ﾃﾞｰﾀ入力!$A$2:$R$61,17,FALSE))</f>
        <v/>
      </c>
      <c r="W21" s="88"/>
      <c r="X21" s="88"/>
      <c r="Y21" s="88"/>
      <c r="Z21" s="88"/>
      <c r="AA21" s="88"/>
      <c r="AB21" s="88"/>
      <c r="AC21" s="88"/>
      <c r="AD21" s="88"/>
      <c r="AE21" s="89"/>
      <c r="AF21" s="90" t="str">
        <f>IF($AU21="","",VLOOKUP($AU21,部員ﾃﾞｰﾀ入力!$A$2:$R$61,16,FALSE))</f>
        <v/>
      </c>
      <c r="AG21" s="91"/>
      <c r="AH21" s="87" t="str">
        <f t="shared" si="1"/>
        <v/>
      </c>
      <c r="AI21" s="71"/>
      <c r="AJ21" s="71"/>
      <c r="AK21" s="71"/>
      <c r="AL21" s="71"/>
      <c r="AP21" s="8">
        <v>14</v>
      </c>
      <c r="AQ21" s="70"/>
      <c r="AR21" s="70"/>
      <c r="AS21" s="70"/>
      <c r="AT21" s="8">
        <v>32</v>
      </c>
      <c r="AU21" s="70"/>
      <c r="AV21" s="70"/>
      <c r="AW21" s="70"/>
      <c r="BH21" s="8" t="str">
        <f>IF($AQ21="","",VLOOKUP($AQ21,部員ﾃﾞｰﾀ入力!$A$2:$R$61,15,FALSE))</f>
        <v/>
      </c>
      <c r="BJ21" s="8" t="str">
        <f>IF($AU21="","",VLOOKUP($AU21,部員ﾃﾞｰﾀ入力!$A$2:$R$61,15,FALSE))</f>
        <v/>
      </c>
    </row>
    <row r="22" spans="1:62" ht="30" customHeight="1" x14ac:dyDescent="0.2">
      <c r="A22" s="86">
        <v>15</v>
      </c>
      <c r="B22" s="87"/>
      <c r="C22" s="88" t="str">
        <f>IF($AQ22="","",VLOOKUP($AQ22,部員ﾃﾞｰﾀ入力!$A$2:$R$61,17,FALSE))</f>
        <v/>
      </c>
      <c r="D22" s="88"/>
      <c r="E22" s="88"/>
      <c r="F22" s="88"/>
      <c r="G22" s="88"/>
      <c r="H22" s="88"/>
      <c r="I22" s="88"/>
      <c r="J22" s="88"/>
      <c r="K22" s="88"/>
      <c r="L22" s="89"/>
      <c r="M22" s="90" t="str">
        <f>IF($AQ22="","",VLOOKUP($AQ22,部員ﾃﾞｰﾀ入力!$A$2:$R$61,16,FALSE))</f>
        <v/>
      </c>
      <c r="N22" s="91"/>
      <c r="O22" s="92" t="str">
        <f t="shared" si="0"/>
        <v/>
      </c>
      <c r="P22" s="93"/>
      <c r="Q22" s="93"/>
      <c r="R22" s="93"/>
      <c r="S22" s="93"/>
      <c r="T22" s="71">
        <v>33</v>
      </c>
      <c r="U22" s="71"/>
      <c r="V22" s="88" t="str">
        <f>IF($AU22="","",VLOOKUP($AU22,部員ﾃﾞｰﾀ入力!$A$2:$R$61,17,FALSE))</f>
        <v/>
      </c>
      <c r="W22" s="88"/>
      <c r="X22" s="88"/>
      <c r="Y22" s="88"/>
      <c r="Z22" s="88"/>
      <c r="AA22" s="88"/>
      <c r="AB22" s="88"/>
      <c r="AC22" s="88"/>
      <c r="AD22" s="88"/>
      <c r="AE22" s="89"/>
      <c r="AF22" s="90" t="str">
        <f>IF($AU22="","",VLOOKUP($AU22,部員ﾃﾞｰﾀ入力!$A$2:$R$61,16,FALSE))</f>
        <v/>
      </c>
      <c r="AG22" s="91"/>
      <c r="AH22" s="87" t="str">
        <f t="shared" si="1"/>
        <v/>
      </c>
      <c r="AI22" s="71"/>
      <c r="AJ22" s="71"/>
      <c r="AK22" s="71"/>
      <c r="AL22" s="71"/>
      <c r="AP22" s="8">
        <v>15</v>
      </c>
      <c r="AQ22" s="70"/>
      <c r="AR22" s="70"/>
      <c r="AS22" s="70"/>
      <c r="AT22" s="8">
        <v>33</v>
      </c>
      <c r="AU22" s="70"/>
      <c r="AV22" s="70"/>
      <c r="AW22" s="70"/>
      <c r="BH22" s="8" t="str">
        <f>IF($AQ22="","",VLOOKUP($AQ22,部員ﾃﾞｰﾀ入力!$A$2:$R$61,15,FALSE))</f>
        <v/>
      </c>
      <c r="BJ22" s="8" t="str">
        <f>IF($AU22="","",VLOOKUP($AU22,部員ﾃﾞｰﾀ入力!$A$2:$R$61,15,FALSE))</f>
        <v/>
      </c>
    </row>
    <row r="23" spans="1:62" ht="30" customHeight="1" x14ac:dyDescent="0.2">
      <c r="A23" s="124">
        <v>16</v>
      </c>
      <c r="B23" s="76"/>
      <c r="C23" s="72" t="str">
        <f>IF($AQ23="","",VLOOKUP($AQ23,部員ﾃﾞｰﾀ入力!$A$2:$R$61,17,FALSE))</f>
        <v/>
      </c>
      <c r="D23" s="72"/>
      <c r="E23" s="72"/>
      <c r="F23" s="72"/>
      <c r="G23" s="72"/>
      <c r="H23" s="72"/>
      <c r="I23" s="72"/>
      <c r="J23" s="72"/>
      <c r="K23" s="72"/>
      <c r="L23" s="73"/>
      <c r="M23" s="74" t="str">
        <f>IF($AQ23="","",VLOOKUP($AQ23,部員ﾃﾞｰﾀ入力!$A$2:$R$61,16,FALSE))</f>
        <v/>
      </c>
      <c r="N23" s="75"/>
      <c r="O23" s="109" t="str">
        <f t="shared" si="0"/>
        <v/>
      </c>
      <c r="P23" s="110"/>
      <c r="Q23" s="110"/>
      <c r="R23" s="110"/>
      <c r="S23" s="110"/>
      <c r="T23" s="71">
        <v>34</v>
      </c>
      <c r="U23" s="71"/>
      <c r="V23" s="72" t="str">
        <f>IF($AU23="","",VLOOKUP($AU23,部員ﾃﾞｰﾀ入力!$A$2:$R$61,17,FALSE))</f>
        <v/>
      </c>
      <c r="W23" s="72"/>
      <c r="X23" s="72"/>
      <c r="Y23" s="72"/>
      <c r="Z23" s="72"/>
      <c r="AA23" s="72"/>
      <c r="AB23" s="72"/>
      <c r="AC23" s="72"/>
      <c r="AD23" s="72"/>
      <c r="AE23" s="73"/>
      <c r="AF23" s="74" t="str">
        <f>IF($AU23="","",VLOOKUP($AU23,部員ﾃﾞｰﾀ入力!$A$2:$R$61,16,FALSE))</f>
        <v/>
      </c>
      <c r="AG23" s="75"/>
      <c r="AH23" s="76" t="str">
        <f t="shared" si="1"/>
        <v/>
      </c>
      <c r="AI23" s="77"/>
      <c r="AJ23" s="77"/>
      <c r="AK23" s="77"/>
      <c r="AL23" s="77"/>
      <c r="AP23" s="8">
        <v>16</v>
      </c>
      <c r="AQ23" s="70"/>
      <c r="AR23" s="70"/>
      <c r="AS23" s="70"/>
      <c r="AT23" s="8">
        <v>34</v>
      </c>
      <c r="AU23" s="70"/>
      <c r="AV23" s="70"/>
      <c r="AW23" s="70"/>
      <c r="BH23" s="8" t="str">
        <f>IF($AQ23="","",VLOOKUP($AQ23,部員ﾃﾞｰﾀ入力!$A$2:$R$61,15,FALSE))</f>
        <v/>
      </c>
      <c r="BJ23" s="8" t="str">
        <f>IF($AU23="","",VLOOKUP($AU23,部員ﾃﾞｰﾀ入力!$A$2:$R$61,15,FALSE))</f>
        <v/>
      </c>
    </row>
    <row r="24" spans="1:62" ht="30" customHeight="1" x14ac:dyDescent="0.2">
      <c r="A24" s="86">
        <v>17</v>
      </c>
      <c r="B24" s="87"/>
      <c r="C24" s="88" t="str">
        <f>IF($AQ24="","",VLOOKUP($AQ24,部員ﾃﾞｰﾀ入力!$A$2:$R$61,17,FALSE))</f>
        <v/>
      </c>
      <c r="D24" s="88"/>
      <c r="E24" s="88"/>
      <c r="F24" s="88"/>
      <c r="G24" s="88"/>
      <c r="H24" s="88"/>
      <c r="I24" s="88"/>
      <c r="J24" s="88"/>
      <c r="K24" s="88"/>
      <c r="L24" s="89"/>
      <c r="M24" s="90" t="str">
        <f>IF($AQ24="","",VLOOKUP($AQ24,部員ﾃﾞｰﾀ入力!$A$2:$R$61,16,FALSE))</f>
        <v/>
      </c>
      <c r="N24" s="91"/>
      <c r="O24" s="92" t="str">
        <f t="shared" si="0"/>
        <v/>
      </c>
      <c r="P24" s="93"/>
      <c r="Q24" s="93"/>
      <c r="R24" s="93"/>
      <c r="S24" s="93"/>
      <c r="T24" s="71">
        <v>35</v>
      </c>
      <c r="U24" s="71"/>
      <c r="V24" s="88" t="str">
        <f>IF($AU24="","",VLOOKUP($AU24,部員ﾃﾞｰﾀ入力!$A$2:$R$61,17,FALSE))</f>
        <v/>
      </c>
      <c r="W24" s="88"/>
      <c r="X24" s="88"/>
      <c r="Y24" s="88"/>
      <c r="Z24" s="88"/>
      <c r="AA24" s="88"/>
      <c r="AB24" s="88"/>
      <c r="AC24" s="88"/>
      <c r="AD24" s="88"/>
      <c r="AE24" s="89"/>
      <c r="AF24" s="90" t="str">
        <f>IF($AU24="","",VLOOKUP($AU24,部員ﾃﾞｰﾀ入力!$A$2:$R$61,16,FALSE))</f>
        <v/>
      </c>
      <c r="AG24" s="91"/>
      <c r="AH24" s="87" t="str">
        <f t="shared" si="1"/>
        <v/>
      </c>
      <c r="AI24" s="71"/>
      <c r="AJ24" s="71"/>
      <c r="AK24" s="71"/>
      <c r="AL24" s="71"/>
      <c r="AP24" s="8">
        <v>17</v>
      </c>
      <c r="AQ24" s="70"/>
      <c r="AR24" s="70"/>
      <c r="AS24" s="70"/>
      <c r="AT24" s="8">
        <v>35</v>
      </c>
      <c r="AU24" s="70"/>
      <c r="AV24" s="70"/>
      <c r="AW24" s="70"/>
      <c r="BH24" s="8" t="str">
        <f>IF($AQ24="","",VLOOKUP($AQ24,部員ﾃﾞｰﾀ入力!$A$2:$R$61,15,FALSE))</f>
        <v/>
      </c>
      <c r="BJ24" s="8" t="str">
        <f>IF($AU24="","",VLOOKUP($AU24,部員ﾃﾞｰﾀ入力!$A$2:$R$61,15,FALSE))</f>
        <v/>
      </c>
    </row>
    <row r="25" spans="1:62" ht="30" customHeight="1" x14ac:dyDescent="0.2">
      <c r="A25" s="78">
        <v>18</v>
      </c>
      <c r="B25" s="79"/>
      <c r="C25" s="80" t="str">
        <f>IF($AQ25="","",VLOOKUP($AQ25,部員ﾃﾞｰﾀ入力!$A$2:$R$61,17,FALSE))</f>
        <v/>
      </c>
      <c r="D25" s="80"/>
      <c r="E25" s="80"/>
      <c r="F25" s="80"/>
      <c r="G25" s="80"/>
      <c r="H25" s="80"/>
      <c r="I25" s="80"/>
      <c r="J25" s="80"/>
      <c r="K25" s="80"/>
      <c r="L25" s="81"/>
      <c r="M25" s="82" t="str">
        <f>IF($AQ25="","",VLOOKUP($AQ25,部員ﾃﾞｰﾀ入力!$A$2:$R$61,16,FALSE))</f>
        <v/>
      </c>
      <c r="N25" s="83"/>
      <c r="O25" s="84" t="str">
        <f t="shared" si="0"/>
        <v/>
      </c>
      <c r="P25" s="85"/>
      <c r="Q25" s="85"/>
      <c r="R25" s="85"/>
      <c r="S25" s="85"/>
      <c r="T25" s="108">
        <v>36</v>
      </c>
      <c r="U25" s="108"/>
      <c r="V25" s="80" t="str">
        <f>IF($AU25="","",VLOOKUP($AU25,部員ﾃﾞｰﾀ入力!$A$2:$R$61,17,FALSE))</f>
        <v/>
      </c>
      <c r="W25" s="80"/>
      <c r="X25" s="80"/>
      <c r="Y25" s="80"/>
      <c r="Z25" s="80"/>
      <c r="AA25" s="80"/>
      <c r="AB25" s="80"/>
      <c r="AC25" s="80"/>
      <c r="AD25" s="80"/>
      <c r="AE25" s="81"/>
      <c r="AF25" s="82" t="str">
        <f>IF($AU25="","",VLOOKUP($AU25,部員ﾃﾞｰﾀ入力!$A$2:$R$61,16,FALSE))</f>
        <v/>
      </c>
      <c r="AG25" s="83"/>
      <c r="AH25" s="79" t="str">
        <f t="shared" si="1"/>
        <v/>
      </c>
      <c r="AI25" s="108"/>
      <c r="AJ25" s="108"/>
      <c r="AK25" s="108"/>
      <c r="AL25" s="108"/>
      <c r="AP25" s="8">
        <v>18</v>
      </c>
      <c r="AQ25" s="70"/>
      <c r="AR25" s="70"/>
      <c r="AS25" s="70"/>
      <c r="AT25" s="8">
        <v>36</v>
      </c>
      <c r="AU25" s="70"/>
      <c r="AV25" s="70"/>
      <c r="AW25" s="70"/>
      <c r="BH25" s="8" t="str">
        <f>IF($AQ25="","",VLOOKUP($AQ25,部員ﾃﾞｰﾀ入力!$A$2:$R$61,15,FALSE))</f>
        <v/>
      </c>
      <c r="BJ25" s="8" t="str">
        <f>IF($AU25="","",VLOOKUP($AU25,部員ﾃﾞｰﾀ入力!$A$2:$R$61,15,FALSE))</f>
        <v/>
      </c>
    </row>
    <row r="27" spans="1:62" ht="20.25" customHeight="1" x14ac:dyDescent="0.2">
      <c r="B27" s="122" t="s">
        <v>45</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3">
        <f>COUNTA(AQ8:AS25,AU8:AW25)</f>
        <v>0</v>
      </c>
      <c r="AF27" s="123"/>
      <c r="AG27" s="123"/>
      <c r="AH27" s="123"/>
      <c r="AI27" s="121" t="s">
        <v>46</v>
      </c>
      <c r="AJ27" s="121"/>
    </row>
    <row r="28" spans="1:62" ht="20.25" customHeight="1" x14ac:dyDescent="0.2">
      <c r="B28" s="1" t="s">
        <v>47</v>
      </c>
      <c r="C28" s="119">
        <f>IF(AE27="","",AE27*1000)</f>
        <v>0</v>
      </c>
      <c r="D28" s="120"/>
      <c r="E28" s="120"/>
      <c r="F28" s="120"/>
      <c r="G28" s="120"/>
      <c r="H28" s="120"/>
      <c r="I28" s="120"/>
      <c r="J28" s="1" t="s">
        <v>48</v>
      </c>
    </row>
    <row r="29" spans="1:62" ht="7.5" customHeight="1" x14ac:dyDescent="0.2"/>
    <row r="30" spans="1:62" x14ac:dyDescent="0.2">
      <c r="Q30" s="4"/>
      <c r="S30" s="107">
        <f>部員ﾃﾞｰﾀ入力!U7</f>
        <v>0</v>
      </c>
      <c r="T30" s="107"/>
      <c r="U30" s="107"/>
      <c r="V30" s="4" t="s">
        <v>49</v>
      </c>
      <c r="W30" s="107">
        <f>部員ﾃﾞｰﾀ入力!U8</f>
        <v>0</v>
      </c>
      <c r="X30" s="107"/>
      <c r="Y30" s="107"/>
      <c r="Z30" s="4" t="s">
        <v>50</v>
      </c>
      <c r="AA30" s="107">
        <f>部員ﾃﾞｰﾀ入力!U9</f>
        <v>0</v>
      </c>
      <c r="AB30" s="107"/>
      <c r="AC30" s="107"/>
      <c r="AD30" s="4" t="s">
        <v>51</v>
      </c>
    </row>
    <row r="31" spans="1:62" ht="10.050000000000001" customHeight="1" x14ac:dyDescent="0.2"/>
    <row r="32" spans="1:62" x14ac:dyDescent="0.2">
      <c r="R32" s="1" t="s">
        <v>23</v>
      </c>
      <c r="W32" s="97" t="str">
        <f>部員ﾃﾞｰﾀ入力!U4&amp;"高等学校"</f>
        <v>高等学校</v>
      </c>
      <c r="X32" s="97"/>
      <c r="Y32" s="97"/>
      <c r="Z32" s="97"/>
      <c r="AA32" s="97"/>
      <c r="AB32" s="97"/>
      <c r="AC32" s="97"/>
      <c r="AD32" s="97"/>
      <c r="AE32" s="97"/>
      <c r="AF32" s="97"/>
      <c r="AG32" s="97"/>
      <c r="AH32" s="98"/>
      <c r="AI32" s="98"/>
      <c r="AJ32" s="98"/>
    </row>
    <row r="33" spans="2:31" ht="10.050000000000001" customHeight="1" x14ac:dyDescent="0.2"/>
    <row r="34" spans="2:31" x14ac:dyDescent="0.2">
      <c r="R34" s="1" t="s">
        <v>30</v>
      </c>
      <c r="W34" s="96">
        <f>部員ﾃﾞｰﾀ入力!U10</f>
        <v>0</v>
      </c>
      <c r="X34" s="96"/>
      <c r="Y34" s="96"/>
      <c r="Z34" s="96"/>
      <c r="AA34" s="96"/>
      <c r="AB34" s="96"/>
      <c r="AC34" s="96"/>
      <c r="AD34" s="96"/>
      <c r="AE34" s="96"/>
    </row>
    <row r="35" spans="2:31" ht="10.050000000000001" customHeight="1" x14ac:dyDescent="0.2"/>
    <row r="36" spans="2:31" ht="16.2" x14ac:dyDescent="0.2">
      <c r="B36" s="5" t="s">
        <v>52</v>
      </c>
      <c r="J36" s="2"/>
    </row>
    <row r="37" spans="2:31" ht="24" customHeight="1" x14ac:dyDescent="0.2">
      <c r="F37" s="5" t="s">
        <v>82</v>
      </c>
      <c r="W37" s="65"/>
      <c r="X37" s="65"/>
      <c r="Y37" s="65"/>
      <c r="Z37" s="65"/>
      <c r="AA37" s="65"/>
      <c r="AB37" s="65"/>
      <c r="AC37" s="65"/>
      <c r="AD37" s="65"/>
      <c r="AE37" s="65"/>
    </row>
  </sheetData>
  <sheetProtection selectLockedCells="1"/>
  <mergeCells count="213">
    <mergeCell ref="AU17:AW17"/>
    <mergeCell ref="AU18:AW18"/>
    <mergeCell ref="AU19:AW19"/>
    <mergeCell ref="AU20:AW20"/>
    <mergeCell ref="AQ21:AS21"/>
    <mergeCell ref="AQ22:AS22"/>
    <mergeCell ref="AU21:AW21"/>
    <mergeCell ref="AU22:AW22"/>
    <mergeCell ref="AQ17:AS17"/>
    <mergeCell ref="AQ18:AS18"/>
    <mergeCell ref="C20:L20"/>
    <mergeCell ref="M20:N20"/>
    <mergeCell ref="O20:S20"/>
    <mergeCell ref="T20:U20"/>
    <mergeCell ref="T19:U19"/>
    <mergeCell ref="V19:AE19"/>
    <mergeCell ref="AQ19:AS19"/>
    <mergeCell ref="AQ20:AS20"/>
    <mergeCell ref="V20:AE20"/>
    <mergeCell ref="AF20:AG20"/>
    <mergeCell ref="AH20:AL20"/>
    <mergeCell ref="A9:B9"/>
    <mergeCell ref="A7:B7"/>
    <mergeCell ref="T7:U7"/>
    <mergeCell ref="C7:L7"/>
    <mergeCell ref="M7:N7"/>
    <mergeCell ref="O7:S7"/>
    <mergeCell ref="O8:S8"/>
    <mergeCell ref="T8:U8"/>
    <mergeCell ref="V8:AE8"/>
    <mergeCell ref="A8:B8"/>
    <mergeCell ref="C8:L8"/>
    <mergeCell ref="V7:AE7"/>
    <mergeCell ref="C9:L9"/>
    <mergeCell ref="M9:N9"/>
    <mergeCell ref="O9:S9"/>
    <mergeCell ref="T9:U9"/>
    <mergeCell ref="V9:AE9"/>
    <mergeCell ref="M8:N8"/>
    <mergeCell ref="A11:B11"/>
    <mergeCell ref="A12:B12"/>
    <mergeCell ref="A13:B13"/>
    <mergeCell ref="C13:L13"/>
    <mergeCell ref="C11:L11"/>
    <mergeCell ref="M13:N13"/>
    <mergeCell ref="O13:S13"/>
    <mergeCell ref="T13:U13"/>
    <mergeCell ref="A10:B10"/>
    <mergeCell ref="C10:L10"/>
    <mergeCell ref="M10:N10"/>
    <mergeCell ref="O10:S10"/>
    <mergeCell ref="T10:U10"/>
    <mergeCell ref="C12:L12"/>
    <mergeCell ref="M12:N12"/>
    <mergeCell ref="O12:S12"/>
    <mergeCell ref="T12:U12"/>
    <mergeCell ref="M11:N11"/>
    <mergeCell ref="O11:S11"/>
    <mergeCell ref="T11:U11"/>
    <mergeCell ref="A15:B15"/>
    <mergeCell ref="A16:B16"/>
    <mergeCell ref="A17:B17"/>
    <mergeCell ref="C17:L17"/>
    <mergeCell ref="C15:L15"/>
    <mergeCell ref="M17:N17"/>
    <mergeCell ref="V13:AE13"/>
    <mergeCell ref="A14:B14"/>
    <mergeCell ref="C14:L14"/>
    <mergeCell ref="M14:N14"/>
    <mergeCell ref="O14:S14"/>
    <mergeCell ref="V14:AE14"/>
    <mergeCell ref="M15:N15"/>
    <mergeCell ref="O15:S15"/>
    <mergeCell ref="T15:U15"/>
    <mergeCell ref="V15:AE15"/>
    <mergeCell ref="T14:U14"/>
    <mergeCell ref="C16:L16"/>
    <mergeCell ref="M16:N16"/>
    <mergeCell ref="O16:S16"/>
    <mergeCell ref="T16:U16"/>
    <mergeCell ref="V16:AE16"/>
    <mergeCell ref="A20:B20"/>
    <mergeCell ref="T21:U21"/>
    <mergeCell ref="A21:B21"/>
    <mergeCell ref="C21:L21"/>
    <mergeCell ref="M21:N21"/>
    <mergeCell ref="O21:S21"/>
    <mergeCell ref="AF17:AG17"/>
    <mergeCell ref="AH17:AL17"/>
    <mergeCell ref="V18:AE18"/>
    <mergeCell ref="AF18:AG18"/>
    <mergeCell ref="AH18:AL18"/>
    <mergeCell ref="A19:B19"/>
    <mergeCell ref="C19:L19"/>
    <mergeCell ref="M19:N19"/>
    <mergeCell ref="O19:S19"/>
    <mergeCell ref="O17:S17"/>
    <mergeCell ref="T17:U17"/>
    <mergeCell ref="V17:AE17"/>
    <mergeCell ref="A18:B18"/>
    <mergeCell ref="C18:L18"/>
    <mergeCell ref="M18:N18"/>
    <mergeCell ref="O18:S18"/>
    <mergeCell ref="T18:U18"/>
    <mergeCell ref="AF19:AG19"/>
    <mergeCell ref="C28:I28"/>
    <mergeCell ref="AI27:AJ27"/>
    <mergeCell ref="A22:B22"/>
    <mergeCell ref="B27:AD27"/>
    <mergeCell ref="C22:L22"/>
    <mergeCell ref="M22:N22"/>
    <mergeCell ref="O22:S22"/>
    <mergeCell ref="T22:U22"/>
    <mergeCell ref="V22:AE22"/>
    <mergeCell ref="AE27:AH27"/>
    <mergeCell ref="AF22:AG22"/>
    <mergeCell ref="AH22:AL22"/>
    <mergeCell ref="A23:B23"/>
    <mergeCell ref="C23:L23"/>
    <mergeCell ref="M23:N23"/>
    <mergeCell ref="B1:AB1"/>
    <mergeCell ref="AD1:AK1"/>
    <mergeCell ref="A5:F5"/>
    <mergeCell ref="G5:O5"/>
    <mergeCell ref="P5:U5"/>
    <mergeCell ref="A3:C3"/>
    <mergeCell ref="D3:H3"/>
    <mergeCell ref="I3:M3"/>
    <mergeCell ref="N3:P3"/>
    <mergeCell ref="Q3:U3"/>
    <mergeCell ref="V3:Y3"/>
    <mergeCell ref="V5:AD5"/>
    <mergeCell ref="Z3:AH3"/>
    <mergeCell ref="AI3:AL3"/>
    <mergeCell ref="S30:U30"/>
    <mergeCell ref="W30:Y30"/>
    <mergeCell ref="AA30:AC30"/>
    <mergeCell ref="T25:U25"/>
    <mergeCell ref="AH25:AL25"/>
    <mergeCell ref="AH13:AL13"/>
    <mergeCell ref="AF14:AG14"/>
    <mergeCell ref="AH14:AL14"/>
    <mergeCell ref="AF10:AG10"/>
    <mergeCell ref="AH10:AL10"/>
    <mergeCell ref="V10:AE10"/>
    <mergeCell ref="O23:S23"/>
    <mergeCell ref="AH7:AL7"/>
    <mergeCell ref="AF7:AG7"/>
    <mergeCell ref="AF8:AG8"/>
    <mergeCell ref="AH8:AL8"/>
    <mergeCell ref="AF9:AG9"/>
    <mergeCell ref="AH9:AL9"/>
    <mergeCell ref="AH11:AL11"/>
    <mergeCell ref="V12:AE12"/>
    <mergeCell ref="AF12:AG12"/>
    <mergeCell ref="W34:AE34"/>
    <mergeCell ref="W32:AJ32"/>
    <mergeCell ref="AQ8:AS8"/>
    <mergeCell ref="AQ9:AS9"/>
    <mergeCell ref="AQ10:AS10"/>
    <mergeCell ref="AQ11:AS11"/>
    <mergeCell ref="AF24:AG24"/>
    <mergeCell ref="AH24:AL24"/>
    <mergeCell ref="V25:AE25"/>
    <mergeCell ref="AF25:AG25"/>
    <mergeCell ref="AH12:AL12"/>
    <mergeCell ref="AF11:AG11"/>
    <mergeCell ref="V11:AE11"/>
    <mergeCell ref="AF13:AG13"/>
    <mergeCell ref="AF15:AG15"/>
    <mergeCell ref="AH19:AL19"/>
    <mergeCell ref="AH15:AL15"/>
    <mergeCell ref="AF16:AG16"/>
    <mergeCell ref="AH16:AL16"/>
    <mergeCell ref="V21:AE21"/>
    <mergeCell ref="AF21:AG21"/>
    <mergeCell ref="AH21:AL21"/>
    <mergeCell ref="AQ23:AS23"/>
    <mergeCell ref="AP5:BE6"/>
    <mergeCell ref="AP2:BE3"/>
    <mergeCell ref="AQ16:AS16"/>
    <mergeCell ref="AU8:AW8"/>
    <mergeCell ref="AU9:AW9"/>
    <mergeCell ref="AU10:AW10"/>
    <mergeCell ref="AU11:AW11"/>
    <mergeCell ref="AU12:AW12"/>
    <mergeCell ref="AU13:AW13"/>
    <mergeCell ref="AU14:AW14"/>
    <mergeCell ref="AU15:AW15"/>
    <mergeCell ref="AU16:AW16"/>
    <mergeCell ref="AQ12:AS12"/>
    <mergeCell ref="AQ13:AS13"/>
    <mergeCell ref="AQ14:AS14"/>
    <mergeCell ref="AQ15:AS15"/>
    <mergeCell ref="AU23:AW23"/>
    <mergeCell ref="T23:U23"/>
    <mergeCell ref="V23:AE23"/>
    <mergeCell ref="AF23:AG23"/>
    <mergeCell ref="AH23:AL23"/>
    <mergeCell ref="AQ24:AS24"/>
    <mergeCell ref="AU24:AW24"/>
    <mergeCell ref="A25:B25"/>
    <mergeCell ref="C25:L25"/>
    <mergeCell ref="M25:N25"/>
    <mergeCell ref="O25:S25"/>
    <mergeCell ref="AQ25:AS25"/>
    <mergeCell ref="AU25:AW25"/>
    <mergeCell ref="A24:B24"/>
    <mergeCell ref="C24:L24"/>
    <mergeCell ref="M24:N24"/>
    <mergeCell ref="O24:S24"/>
    <mergeCell ref="T24:U24"/>
    <mergeCell ref="V24:AE24"/>
  </mergeCells>
  <phoneticPr fontId="2"/>
  <printOptions horizontalCentered="1" verticalCentered="1"/>
  <pageMargins left="0.78740157480314965" right="0.78740157480314965" top="0.51181102362204722" bottom="0.51181102362204722" header="0.51181102362204722" footer="0.51181102362204722"/>
  <pageSetup paperSize="9" scale="94" orientation="portrait" horizontalDpi="300" verticalDpi="300" r:id="rId1"/>
  <headerFooter alignWithMargins="0"/>
  <ignoredErrors>
    <ignoredError sqref="W32 W34 S30 W30 AA3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T40"/>
  <sheetViews>
    <sheetView zoomScale="75" workbookViewId="0">
      <selection activeCell="BJ7" sqref="BJ7"/>
    </sheetView>
  </sheetViews>
  <sheetFormatPr defaultColWidth="2.21875" defaultRowHeight="13.2" x14ac:dyDescent="0.2"/>
  <cols>
    <col min="1" max="43" width="2.21875" style="1" customWidth="1"/>
    <col min="44" max="56" width="2.5546875" style="1" customWidth="1"/>
    <col min="57" max="60" width="2.21875" style="1"/>
    <col min="61" max="61" width="6" style="1" bestFit="1" customWidth="1"/>
    <col min="62" max="62" width="35.109375" style="1" customWidth="1"/>
    <col min="63" max="63" width="6.88671875" style="1" customWidth="1"/>
    <col min="64" max="64" width="6" style="1" bestFit="1" customWidth="1"/>
    <col min="65" max="65" width="28.21875" style="1" bestFit="1" customWidth="1"/>
    <col min="66" max="66" width="6" style="1" bestFit="1" customWidth="1"/>
    <col min="67" max="70" width="2.21875" style="1"/>
    <col min="71" max="71" width="35.109375" style="1" bestFit="1" customWidth="1"/>
    <col min="72" max="72" width="3" style="1" bestFit="1" customWidth="1"/>
    <col min="73" max="16384" width="2.21875" style="1"/>
  </cols>
  <sheetData>
    <row r="1" spans="1:72" ht="22.05" customHeight="1" thickBot="1" x14ac:dyDescent="0.25">
      <c r="I1" s="22"/>
      <c r="J1" s="22"/>
      <c r="K1" s="22"/>
      <c r="L1" s="22"/>
      <c r="M1" s="22"/>
      <c r="N1" s="22"/>
      <c r="O1" s="22"/>
      <c r="P1" s="22"/>
      <c r="Q1" s="22"/>
      <c r="R1" s="150" t="str">
        <f>知多支部選手権参加者名簿!B1</f>
        <v>２０２６年度知多支部卓球選手権大会</v>
      </c>
      <c r="S1" s="150"/>
      <c r="T1" s="150"/>
      <c r="U1" s="150"/>
      <c r="V1" s="150"/>
      <c r="W1" s="150"/>
      <c r="X1" s="150"/>
      <c r="Y1" s="150"/>
      <c r="Z1" s="150"/>
      <c r="AA1" s="150"/>
      <c r="AB1" s="150"/>
      <c r="AC1" s="150"/>
      <c r="AD1" s="150"/>
      <c r="AE1" s="150"/>
      <c r="AF1" s="150"/>
      <c r="AG1" s="150"/>
      <c r="AH1" s="150"/>
      <c r="AI1" s="150"/>
      <c r="AJ1" s="150"/>
      <c r="AK1" s="150"/>
      <c r="AL1" s="150"/>
      <c r="AM1" s="150"/>
      <c r="AN1" s="150"/>
    </row>
    <row r="2" spans="1:72" ht="8.25" customHeight="1" thickTop="1" x14ac:dyDescent="0.2">
      <c r="B2" s="6"/>
      <c r="C2" s="6"/>
      <c r="D2" s="6"/>
      <c r="E2" s="6"/>
      <c r="F2" s="6"/>
      <c r="G2" s="6"/>
      <c r="H2" s="6"/>
      <c r="I2" s="6"/>
      <c r="J2" s="6"/>
      <c r="K2" s="6"/>
      <c r="L2" s="6"/>
      <c r="M2" s="6"/>
      <c r="N2" s="6"/>
      <c r="O2" s="6"/>
      <c r="P2" s="6"/>
      <c r="Q2" s="6"/>
      <c r="R2" s="6"/>
      <c r="S2" s="6"/>
      <c r="T2" s="6"/>
      <c r="U2" s="6"/>
      <c r="V2" s="6"/>
      <c r="W2" s="6"/>
      <c r="X2" s="6"/>
      <c r="Y2" s="6"/>
      <c r="Z2" s="6"/>
      <c r="AA2" s="6"/>
      <c r="AB2" s="6"/>
      <c r="AC2" s="6"/>
    </row>
    <row r="3" spans="1:72" ht="40.049999999999997" customHeight="1" x14ac:dyDescent="0.2">
      <c r="A3" s="100" t="s">
        <v>39</v>
      </c>
      <c r="B3" s="100"/>
      <c r="C3" s="100"/>
      <c r="D3" s="114" t="s">
        <v>40</v>
      </c>
      <c r="E3" s="114"/>
      <c r="F3" s="114"/>
      <c r="G3" s="114"/>
      <c r="H3" s="114"/>
      <c r="I3" s="141">
        <f>部員ﾃﾞｰﾀ入力!U2</f>
        <v>0</v>
      </c>
      <c r="J3" s="142"/>
      <c r="K3" s="142"/>
      <c r="L3" s="142"/>
      <c r="M3" s="143"/>
      <c r="N3" s="100" t="s">
        <v>41</v>
      </c>
      <c r="O3" s="100"/>
      <c r="P3" s="100"/>
      <c r="Q3" s="141">
        <f>部員ﾃﾞｰﾀ入力!U3</f>
        <v>0</v>
      </c>
      <c r="R3" s="142"/>
      <c r="S3" s="142"/>
      <c r="T3" s="142"/>
      <c r="U3" s="143"/>
      <c r="V3" s="100" t="s">
        <v>23</v>
      </c>
      <c r="W3" s="100"/>
      <c r="X3" s="100"/>
      <c r="Y3" s="100"/>
      <c r="Z3" s="138">
        <f>部員ﾃﾞｰﾀ入力!U4</f>
        <v>0</v>
      </c>
      <c r="AA3" s="139"/>
      <c r="AB3" s="139"/>
      <c r="AC3" s="139"/>
      <c r="AD3" s="139"/>
      <c r="AE3" s="139"/>
      <c r="AF3" s="139"/>
      <c r="AG3" s="139"/>
      <c r="AH3" s="139"/>
      <c r="AI3" s="139"/>
      <c r="AJ3" s="139"/>
      <c r="AK3" s="118" t="s">
        <v>42</v>
      </c>
      <c r="AL3" s="118"/>
      <c r="AM3" s="118"/>
      <c r="AN3" s="99"/>
      <c r="AR3" s="94" t="s">
        <v>53</v>
      </c>
      <c r="AS3" s="94"/>
      <c r="AT3" s="94"/>
      <c r="AU3" s="94"/>
      <c r="AV3" s="94"/>
      <c r="AW3" s="94"/>
      <c r="AX3" s="94"/>
      <c r="AY3" s="94"/>
      <c r="AZ3" s="94"/>
      <c r="BA3" s="94"/>
      <c r="BB3" s="94"/>
      <c r="BC3" s="94"/>
      <c r="BD3" s="94"/>
      <c r="BJ3" s="1" t="s">
        <v>54</v>
      </c>
    </row>
    <row r="4" spans="1:72" ht="3.75" customHeight="1" x14ac:dyDescent="0.2">
      <c r="AR4" s="94"/>
      <c r="AS4" s="94"/>
      <c r="AT4" s="94"/>
      <c r="AU4" s="94"/>
      <c r="AV4" s="94"/>
      <c r="AW4" s="94"/>
      <c r="AX4" s="94"/>
      <c r="AY4" s="94"/>
      <c r="AZ4" s="94"/>
      <c r="BA4" s="94"/>
      <c r="BB4" s="94"/>
      <c r="BC4" s="94"/>
      <c r="BD4" s="94"/>
    </row>
    <row r="5" spans="1:72" ht="20.25" customHeight="1" x14ac:dyDescent="0.2">
      <c r="A5" s="140" t="s">
        <v>55</v>
      </c>
      <c r="B5" s="140"/>
      <c r="C5" s="140"/>
      <c r="D5" s="140"/>
      <c r="E5" s="140"/>
      <c r="F5" s="140"/>
      <c r="V5" s="140" t="s">
        <v>56</v>
      </c>
      <c r="W5" s="140"/>
      <c r="X5" s="140"/>
      <c r="Y5" s="140"/>
      <c r="Z5" s="140"/>
      <c r="AA5" s="140"/>
      <c r="AB5" s="140"/>
    </row>
    <row r="6" spans="1:72" ht="23.25" customHeight="1" x14ac:dyDescent="0.2">
      <c r="A6" s="100" t="s">
        <v>57</v>
      </c>
      <c r="B6" s="100"/>
      <c r="C6" s="144" t="s">
        <v>43</v>
      </c>
      <c r="D6" s="145"/>
      <c r="E6" s="145"/>
      <c r="F6" s="145"/>
      <c r="G6" s="145"/>
      <c r="H6" s="145"/>
      <c r="I6" s="145"/>
      <c r="J6" s="145"/>
      <c r="K6" s="145"/>
      <c r="L6" s="145"/>
      <c r="M6" s="101" t="s">
        <v>15</v>
      </c>
      <c r="N6" s="102"/>
      <c r="O6" s="99" t="s">
        <v>58</v>
      </c>
      <c r="P6" s="100"/>
      <c r="Q6" s="100"/>
      <c r="R6" s="100"/>
      <c r="S6" s="100"/>
      <c r="T6" s="3"/>
      <c r="U6" s="2"/>
      <c r="V6" s="100" t="s">
        <v>57</v>
      </c>
      <c r="W6" s="100"/>
      <c r="X6" s="144" t="s">
        <v>43</v>
      </c>
      <c r="Y6" s="145"/>
      <c r="Z6" s="145"/>
      <c r="AA6" s="145"/>
      <c r="AB6" s="145"/>
      <c r="AC6" s="145"/>
      <c r="AD6" s="145"/>
      <c r="AE6" s="145"/>
      <c r="AF6" s="145"/>
      <c r="AG6" s="145"/>
      <c r="AH6" s="101" t="s">
        <v>15</v>
      </c>
      <c r="AI6" s="102"/>
      <c r="AJ6" s="99" t="s">
        <v>58</v>
      </c>
      <c r="AK6" s="100"/>
      <c r="AL6" s="100"/>
      <c r="AM6" s="100"/>
      <c r="AN6" s="100"/>
      <c r="AR6" s="8" t="s">
        <v>59</v>
      </c>
      <c r="AS6" s="8"/>
      <c r="AT6" s="8"/>
      <c r="AU6" s="8"/>
      <c r="AX6" s="100" t="s">
        <v>60</v>
      </c>
      <c r="AY6" s="100"/>
      <c r="AZ6" s="100"/>
      <c r="BA6" s="100"/>
      <c r="BI6" s="53" t="s">
        <v>57</v>
      </c>
      <c r="BJ6" s="53" t="s">
        <v>61</v>
      </c>
      <c r="BK6" s="8" t="s">
        <v>15</v>
      </c>
      <c r="BL6" s="53" t="s">
        <v>57</v>
      </c>
      <c r="BM6" s="53" t="s">
        <v>62</v>
      </c>
      <c r="BN6" s="8" t="s">
        <v>15</v>
      </c>
      <c r="BS6" s="1" t="s">
        <v>63</v>
      </c>
    </row>
    <row r="7" spans="1:72" ht="23.25" customHeight="1" x14ac:dyDescent="0.2">
      <c r="A7" s="146">
        <v>1</v>
      </c>
      <c r="B7" s="147"/>
      <c r="C7" s="129" t="str">
        <f>IF($AS7="","",VLOOKUP($AS7,部員ﾃﾞｰﾀ入力!$A$2:$R$61,17,FALSE))</f>
        <v/>
      </c>
      <c r="D7" s="129"/>
      <c r="E7" s="129"/>
      <c r="F7" s="129"/>
      <c r="G7" s="129"/>
      <c r="H7" s="129"/>
      <c r="I7" s="129"/>
      <c r="J7" s="129"/>
      <c r="K7" s="129"/>
      <c r="L7" s="130"/>
      <c r="M7" s="103" t="str">
        <f>IF($AS7="","",VLOOKUP($AS7,部員ﾃﾞｰﾀ入力!$A$2:$R$61,16,FALSE))</f>
        <v/>
      </c>
      <c r="N7" s="104"/>
      <c r="O7" s="105"/>
      <c r="P7" s="106"/>
      <c r="Q7" s="106"/>
      <c r="R7" s="106"/>
      <c r="S7" s="106"/>
      <c r="T7" s="3"/>
      <c r="U7" s="2"/>
      <c r="V7" s="106">
        <v>1</v>
      </c>
      <c r="W7" s="106"/>
      <c r="X7" s="129" t="str">
        <f>IF($AY7="","",VLOOKUP($AY7,部員ﾃﾞｰﾀ入力!$A$2:$R$61,17,FALSE))</f>
        <v/>
      </c>
      <c r="Y7" s="129"/>
      <c r="Z7" s="129"/>
      <c r="AA7" s="129"/>
      <c r="AB7" s="129"/>
      <c r="AC7" s="129"/>
      <c r="AD7" s="129"/>
      <c r="AE7" s="129"/>
      <c r="AF7" s="129"/>
      <c r="AG7" s="130"/>
      <c r="AH7" s="103" t="str">
        <f>IF($AY7="","",VLOOKUP($AY7,部員ﾃﾞｰﾀ入力!$A$2:$R$61,16,FALSE))</f>
        <v/>
      </c>
      <c r="AI7" s="104"/>
      <c r="AJ7" s="105"/>
      <c r="AK7" s="106"/>
      <c r="AL7" s="106"/>
      <c r="AM7" s="106"/>
      <c r="AN7" s="106"/>
      <c r="AR7" s="137">
        <v>1</v>
      </c>
      <c r="AS7" s="134"/>
      <c r="AT7" s="134"/>
      <c r="AU7" s="134"/>
      <c r="AX7" s="9">
        <v>1</v>
      </c>
      <c r="AY7" s="134"/>
      <c r="AZ7" s="134"/>
      <c r="BA7" s="134"/>
      <c r="BI7" s="8">
        <v>1</v>
      </c>
      <c r="BJ7" s="8" t="str">
        <f>CONCATENATE(BS7,"・",BS8)</f>
        <v>・</v>
      </c>
      <c r="BK7" s="60" t="str">
        <f>CONCATENATE(BT7,"・",BT8)</f>
        <v>・</v>
      </c>
      <c r="BL7" s="8">
        <v>1</v>
      </c>
      <c r="BM7" s="8" t="str">
        <f>IF($AY7="","",VLOOKUP($AY7,部員ﾃﾞｰﾀ入力!$A$2:$R$61,2,FALSE))</f>
        <v/>
      </c>
      <c r="BN7" s="8" t="str">
        <f>AH7</f>
        <v/>
      </c>
      <c r="BS7" s="8" t="str">
        <f>IF($AS7="","",VLOOKUP($AS7,部員ﾃﾞｰﾀ入力!$A$2:$R$61,2,FALSE))</f>
        <v/>
      </c>
      <c r="BT7" s="8" t="str">
        <f>M7</f>
        <v/>
      </c>
    </row>
    <row r="8" spans="1:72" ht="23.25" customHeight="1" x14ac:dyDescent="0.2">
      <c r="A8" s="148"/>
      <c r="B8" s="149"/>
      <c r="C8" s="72" t="str">
        <f>IF($AS8="","",VLOOKUP($AS8,部員ﾃﾞｰﾀ入力!$A$2:$R$61,17,FALSE))</f>
        <v/>
      </c>
      <c r="D8" s="72"/>
      <c r="E8" s="72"/>
      <c r="F8" s="72"/>
      <c r="G8" s="72"/>
      <c r="H8" s="72"/>
      <c r="I8" s="72"/>
      <c r="J8" s="72"/>
      <c r="K8" s="72"/>
      <c r="L8" s="73"/>
      <c r="M8" s="74" t="str">
        <f>IF($AS8="","",VLOOKUP($AS8,部員ﾃﾞｰﾀ入力!$A$2:$R$61,16,FALSE))</f>
        <v/>
      </c>
      <c r="N8" s="75"/>
      <c r="O8" s="76"/>
      <c r="P8" s="77"/>
      <c r="Q8" s="77"/>
      <c r="R8" s="77"/>
      <c r="S8" s="77"/>
      <c r="T8" s="3"/>
      <c r="U8" s="2"/>
      <c r="V8" s="71">
        <v>2</v>
      </c>
      <c r="W8" s="71"/>
      <c r="X8" s="88" t="str">
        <f>IF($AY8="","",VLOOKUP($AY8,部員ﾃﾞｰﾀ入力!$A$2:$R$61,17,FALSE))</f>
        <v/>
      </c>
      <c r="Y8" s="88"/>
      <c r="Z8" s="88"/>
      <c r="AA8" s="88"/>
      <c r="AB8" s="88"/>
      <c r="AC8" s="88"/>
      <c r="AD8" s="88"/>
      <c r="AE8" s="88"/>
      <c r="AF8" s="88"/>
      <c r="AG8" s="89"/>
      <c r="AH8" s="90" t="str">
        <f>IF($AY8="","",VLOOKUP($AY8,部員ﾃﾞｰﾀ入力!$A$2:$R$61,16,FALSE))</f>
        <v/>
      </c>
      <c r="AI8" s="91"/>
      <c r="AJ8" s="87"/>
      <c r="AK8" s="71"/>
      <c r="AL8" s="71"/>
      <c r="AM8" s="71"/>
      <c r="AN8" s="71"/>
      <c r="AR8" s="137"/>
      <c r="AS8" s="134"/>
      <c r="AT8" s="134"/>
      <c r="AU8" s="134"/>
      <c r="AX8" s="9">
        <v>2</v>
      </c>
      <c r="AY8" s="134"/>
      <c r="AZ8" s="134"/>
      <c r="BA8" s="134"/>
      <c r="BI8" s="8">
        <v>2</v>
      </c>
      <c r="BJ8" s="8" t="str">
        <f>CONCATENATE(BS9,"・",BS10)</f>
        <v>・</v>
      </c>
      <c r="BK8" s="60" t="str">
        <f>CONCATENATE(BT9,"・",BT10)</f>
        <v>・</v>
      </c>
      <c r="BL8" s="8">
        <v>2</v>
      </c>
      <c r="BM8" s="8" t="str">
        <f>IF($AY8="","",VLOOKUP($AY8,部員ﾃﾞｰﾀ入力!$A$2:$R$61,2,FALSE))</f>
        <v/>
      </c>
      <c r="BN8" s="8" t="str">
        <f t="shared" ref="BN8:BN38" si="0">AH8</f>
        <v/>
      </c>
      <c r="BS8" s="8" t="str">
        <f>IF($AS8="","",VLOOKUP($AS8,部員ﾃﾞｰﾀ入力!$A$2:$R$61,2,FALSE))</f>
        <v/>
      </c>
      <c r="BT8" s="8" t="str">
        <f t="shared" ref="BT8:BT38" si="1">M8</f>
        <v/>
      </c>
    </row>
    <row r="9" spans="1:72" ht="23.25" customHeight="1" x14ac:dyDescent="0.2">
      <c r="A9" s="86">
        <v>2</v>
      </c>
      <c r="B9" s="87"/>
      <c r="C9" s="88" t="str">
        <f>IF($AS9="","",VLOOKUP($AS9,部員ﾃﾞｰﾀ入力!$A$2:$R$61,17,FALSE))</f>
        <v/>
      </c>
      <c r="D9" s="88"/>
      <c r="E9" s="88"/>
      <c r="F9" s="88"/>
      <c r="G9" s="88"/>
      <c r="H9" s="88"/>
      <c r="I9" s="88"/>
      <c r="J9" s="88"/>
      <c r="K9" s="88"/>
      <c r="L9" s="89"/>
      <c r="M9" s="90" t="str">
        <f>IF($AS9="","",VLOOKUP($AS9,部員ﾃﾞｰﾀ入力!$A$2:$R$61,16,FALSE))</f>
        <v/>
      </c>
      <c r="N9" s="91"/>
      <c r="O9" s="87"/>
      <c r="P9" s="71"/>
      <c r="Q9" s="71"/>
      <c r="R9" s="71"/>
      <c r="S9" s="71"/>
      <c r="T9" s="3"/>
      <c r="U9" s="2"/>
      <c r="V9" s="71">
        <v>3</v>
      </c>
      <c r="W9" s="71"/>
      <c r="X9" s="88" t="str">
        <f>IF($AY9="","",VLOOKUP($AY9,部員ﾃﾞｰﾀ入力!$A$2:$R$61,17,FALSE))</f>
        <v/>
      </c>
      <c r="Y9" s="88"/>
      <c r="Z9" s="88"/>
      <c r="AA9" s="88"/>
      <c r="AB9" s="88"/>
      <c r="AC9" s="88"/>
      <c r="AD9" s="88"/>
      <c r="AE9" s="88"/>
      <c r="AF9" s="88"/>
      <c r="AG9" s="89"/>
      <c r="AH9" s="90" t="str">
        <f>IF($AY9="","",VLOOKUP($AY9,部員ﾃﾞｰﾀ入力!$A$2:$R$61,16,FALSE))</f>
        <v/>
      </c>
      <c r="AI9" s="91"/>
      <c r="AJ9" s="87"/>
      <c r="AK9" s="71"/>
      <c r="AL9" s="71"/>
      <c r="AM9" s="71"/>
      <c r="AN9" s="71"/>
      <c r="AR9" s="137">
        <v>2</v>
      </c>
      <c r="AS9" s="134"/>
      <c r="AT9" s="134"/>
      <c r="AU9" s="134"/>
      <c r="AX9" s="9">
        <v>3</v>
      </c>
      <c r="AY9" s="134"/>
      <c r="AZ9" s="134"/>
      <c r="BA9" s="134"/>
      <c r="BI9" s="8">
        <v>3</v>
      </c>
      <c r="BJ9" s="8" t="str">
        <f>CONCATENATE(BS11,"・",BS12)</f>
        <v>・</v>
      </c>
      <c r="BK9" s="60" t="str">
        <f>CONCATENATE(BT11,"・",BT12)</f>
        <v>・</v>
      </c>
      <c r="BL9" s="8">
        <v>3</v>
      </c>
      <c r="BM9" s="8" t="str">
        <f>IF($AY9="","",VLOOKUP($AY9,部員ﾃﾞｰﾀ入力!$A$2:$R$61,2,FALSE))</f>
        <v/>
      </c>
      <c r="BN9" s="8" t="str">
        <f t="shared" si="0"/>
        <v/>
      </c>
      <c r="BS9" s="8" t="str">
        <f>IF($AS9="","",VLOOKUP($AS9,部員ﾃﾞｰﾀ入力!$A$2:$R$61,2,FALSE))</f>
        <v/>
      </c>
      <c r="BT9" s="8" t="str">
        <f t="shared" si="1"/>
        <v/>
      </c>
    </row>
    <row r="10" spans="1:72" ht="23.25" customHeight="1" x14ac:dyDescent="0.2">
      <c r="A10" s="86"/>
      <c r="B10" s="87"/>
      <c r="C10" s="88" t="str">
        <f>IF($AS10="","",VLOOKUP($AS10,部員ﾃﾞｰﾀ入力!$A$2:$R$61,17,FALSE))</f>
        <v/>
      </c>
      <c r="D10" s="88"/>
      <c r="E10" s="88"/>
      <c r="F10" s="88"/>
      <c r="G10" s="88"/>
      <c r="H10" s="88"/>
      <c r="I10" s="88"/>
      <c r="J10" s="88"/>
      <c r="K10" s="88"/>
      <c r="L10" s="89"/>
      <c r="M10" s="90" t="str">
        <f>IF($AS10="","",VLOOKUP($AS10,部員ﾃﾞｰﾀ入力!$A$2:$R$61,16,FALSE))</f>
        <v/>
      </c>
      <c r="N10" s="91"/>
      <c r="O10" s="87"/>
      <c r="P10" s="71"/>
      <c r="Q10" s="71"/>
      <c r="R10" s="71"/>
      <c r="S10" s="71"/>
      <c r="T10" s="3"/>
      <c r="U10" s="2"/>
      <c r="V10" s="71">
        <v>4</v>
      </c>
      <c r="W10" s="71"/>
      <c r="X10" s="88" t="str">
        <f>IF($AY10="","",VLOOKUP($AY10,部員ﾃﾞｰﾀ入力!$A$2:$R$61,17,FALSE))</f>
        <v/>
      </c>
      <c r="Y10" s="88"/>
      <c r="Z10" s="88"/>
      <c r="AA10" s="88"/>
      <c r="AB10" s="88"/>
      <c r="AC10" s="88"/>
      <c r="AD10" s="88"/>
      <c r="AE10" s="88"/>
      <c r="AF10" s="88"/>
      <c r="AG10" s="89"/>
      <c r="AH10" s="90" t="str">
        <f>IF($AY10="","",VLOOKUP($AY10,部員ﾃﾞｰﾀ入力!$A$2:$R$61,16,FALSE))</f>
        <v/>
      </c>
      <c r="AI10" s="91"/>
      <c r="AJ10" s="87"/>
      <c r="AK10" s="71"/>
      <c r="AL10" s="71"/>
      <c r="AM10" s="71"/>
      <c r="AN10" s="71"/>
      <c r="AR10" s="137"/>
      <c r="AS10" s="134"/>
      <c r="AT10" s="134"/>
      <c r="AU10" s="134"/>
      <c r="AX10" s="9">
        <v>4</v>
      </c>
      <c r="AY10" s="134"/>
      <c r="AZ10" s="134"/>
      <c r="BA10" s="134"/>
      <c r="BI10" s="8">
        <v>4</v>
      </c>
      <c r="BJ10" s="8" t="str">
        <f>CONCATENATE(BS13,"・",BS14)</f>
        <v>・</v>
      </c>
      <c r="BK10" s="60" t="str">
        <f>CONCATENATE(BT13,"・",BT14)</f>
        <v>・</v>
      </c>
      <c r="BL10" s="8">
        <v>4</v>
      </c>
      <c r="BM10" s="8" t="str">
        <f>IF($AY10="","",VLOOKUP($AY10,部員ﾃﾞｰﾀ入力!$A$2:$R$61,2,FALSE))</f>
        <v/>
      </c>
      <c r="BN10" s="8" t="str">
        <f t="shared" si="0"/>
        <v/>
      </c>
      <c r="BS10" s="8" t="str">
        <f>IF($AS10="","",VLOOKUP($AS10,部員ﾃﾞｰﾀ入力!$A$2:$R$61,2,FALSE))</f>
        <v/>
      </c>
      <c r="BT10" s="8" t="str">
        <f t="shared" si="1"/>
        <v/>
      </c>
    </row>
    <row r="11" spans="1:72" ht="23.25" customHeight="1" x14ac:dyDescent="0.2">
      <c r="A11" s="86">
        <v>3</v>
      </c>
      <c r="B11" s="87"/>
      <c r="C11" s="88" t="str">
        <f>IF($AS11="","",VLOOKUP($AS11,部員ﾃﾞｰﾀ入力!$A$2:$R$61,17,FALSE))</f>
        <v/>
      </c>
      <c r="D11" s="88"/>
      <c r="E11" s="88"/>
      <c r="F11" s="88"/>
      <c r="G11" s="88"/>
      <c r="H11" s="88"/>
      <c r="I11" s="88"/>
      <c r="J11" s="88"/>
      <c r="K11" s="88"/>
      <c r="L11" s="89"/>
      <c r="M11" s="90" t="str">
        <f>IF($AS11="","",VLOOKUP($AS11,部員ﾃﾞｰﾀ入力!$A$2:$R$61,16,FALSE))</f>
        <v/>
      </c>
      <c r="N11" s="91"/>
      <c r="O11" s="87"/>
      <c r="P11" s="71"/>
      <c r="Q11" s="71"/>
      <c r="R11" s="71"/>
      <c r="S11" s="71"/>
      <c r="T11" s="3"/>
      <c r="U11" s="2"/>
      <c r="V11" s="71">
        <v>5</v>
      </c>
      <c r="W11" s="71"/>
      <c r="X11" s="88" t="str">
        <f>IF($AY11="","",VLOOKUP($AY11,部員ﾃﾞｰﾀ入力!$A$2:$R$61,17,FALSE))</f>
        <v/>
      </c>
      <c r="Y11" s="88"/>
      <c r="Z11" s="88"/>
      <c r="AA11" s="88"/>
      <c r="AB11" s="88"/>
      <c r="AC11" s="88"/>
      <c r="AD11" s="88"/>
      <c r="AE11" s="88"/>
      <c r="AF11" s="88"/>
      <c r="AG11" s="89"/>
      <c r="AH11" s="90" t="str">
        <f>IF($AY11="","",VLOOKUP($AY11,部員ﾃﾞｰﾀ入力!$A$2:$R$61,16,FALSE))</f>
        <v/>
      </c>
      <c r="AI11" s="91"/>
      <c r="AJ11" s="87"/>
      <c r="AK11" s="71"/>
      <c r="AL11" s="71"/>
      <c r="AM11" s="71"/>
      <c r="AN11" s="71"/>
      <c r="AR11" s="137">
        <v>3</v>
      </c>
      <c r="AS11" s="134"/>
      <c r="AT11" s="134"/>
      <c r="AU11" s="134"/>
      <c r="AX11" s="9">
        <v>5</v>
      </c>
      <c r="AY11" s="134"/>
      <c r="AZ11" s="134"/>
      <c r="BA11" s="134"/>
      <c r="BI11" s="8">
        <v>5</v>
      </c>
      <c r="BJ11" s="8" t="str">
        <f>CONCATENATE(BS15,"・",BS16)</f>
        <v>・</v>
      </c>
      <c r="BK11" s="60" t="str">
        <f>CONCATENATE(BT15,"・",BT16)</f>
        <v>・</v>
      </c>
      <c r="BL11" s="8">
        <v>5</v>
      </c>
      <c r="BM11" s="8" t="str">
        <f>IF($AY11="","",VLOOKUP($AY11,部員ﾃﾞｰﾀ入力!$A$2:$R$61,2,FALSE))</f>
        <v/>
      </c>
      <c r="BN11" s="8" t="str">
        <f t="shared" si="0"/>
        <v/>
      </c>
      <c r="BS11" s="8" t="str">
        <f>IF($AS11="","",VLOOKUP($AS11,部員ﾃﾞｰﾀ入力!$A$2:$R$61,2,FALSE))</f>
        <v/>
      </c>
      <c r="BT11" s="8" t="str">
        <f t="shared" si="1"/>
        <v/>
      </c>
    </row>
    <row r="12" spans="1:72" ht="23.25" customHeight="1" x14ac:dyDescent="0.2">
      <c r="A12" s="86"/>
      <c r="B12" s="87"/>
      <c r="C12" s="88" t="str">
        <f>IF($AS12="","",VLOOKUP($AS12,部員ﾃﾞｰﾀ入力!$A$2:$R$61,17,FALSE))</f>
        <v/>
      </c>
      <c r="D12" s="88"/>
      <c r="E12" s="88"/>
      <c r="F12" s="88"/>
      <c r="G12" s="88"/>
      <c r="H12" s="88"/>
      <c r="I12" s="88"/>
      <c r="J12" s="88"/>
      <c r="K12" s="88"/>
      <c r="L12" s="89"/>
      <c r="M12" s="90" t="str">
        <f>IF($AS12="","",VLOOKUP($AS12,部員ﾃﾞｰﾀ入力!$A$2:$R$61,16,FALSE))</f>
        <v/>
      </c>
      <c r="N12" s="91"/>
      <c r="O12" s="87"/>
      <c r="P12" s="71"/>
      <c r="Q12" s="71"/>
      <c r="R12" s="71"/>
      <c r="S12" s="71"/>
      <c r="T12" s="3"/>
      <c r="U12" s="2"/>
      <c r="V12" s="71">
        <v>6</v>
      </c>
      <c r="W12" s="71"/>
      <c r="X12" s="88" t="str">
        <f>IF($AY12="","",VLOOKUP($AY12,部員ﾃﾞｰﾀ入力!$A$2:$R$61,17,FALSE))</f>
        <v/>
      </c>
      <c r="Y12" s="88"/>
      <c r="Z12" s="88"/>
      <c r="AA12" s="88"/>
      <c r="AB12" s="88"/>
      <c r="AC12" s="88"/>
      <c r="AD12" s="88"/>
      <c r="AE12" s="88"/>
      <c r="AF12" s="88"/>
      <c r="AG12" s="89"/>
      <c r="AH12" s="90" t="str">
        <f>IF($AY12="","",VLOOKUP($AY12,部員ﾃﾞｰﾀ入力!$A$2:$R$61,16,FALSE))</f>
        <v/>
      </c>
      <c r="AI12" s="91"/>
      <c r="AJ12" s="87"/>
      <c r="AK12" s="71"/>
      <c r="AL12" s="71"/>
      <c r="AM12" s="71"/>
      <c r="AN12" s="71"/>
      <c r="AR12" s="137"/>
      <c r="AS12" s="134"/>
      <c r="AT12" s="134"/>
      <c r="AU12" s="134"/>
      <c r="AX12" s="9">
        <v>6</v>
      </c>
      <c r="AY12" s="134"/>
      <c r="AZ12" s="134"/>
      <c r="BA12" s="134"/>
      <c r="BI12" s="8">
        <v>6</v>
      </c>
      <c r="BJ12" s="8" t="str">
        <f>CONCATENATE(BS17,"・",BS18)</f>
        <v>・</v>
      </c>
      <c r="BK12" s="60" t="str">
        <f>CONCATENATE(BT17,"・",BT18)</f>
        <v>・</v>
      </c>
      <c r="BL12" s="8">
        <v>6</v>
      </c>
      <c r="BM12" s="8" t="str">
        <f>IF($AY12="","",VLOOKUP($AY12,部員ﾃﾞｰﾀ入力!$A$2:$R$61,2,FALSE))</f>
        <v/>
      </c>
      <c r="BN12" s="8" t="str">
        <f t="shared" si="0"/>
        <v/>
      </c>
      <c r="BS12" s="8" t="str">
        <f>IF($AS12="","",VLOOKUP($AS12,部員ﾃﾞｰﾀ入力!$A$2:$R$61,2,FALSE))</f>
        <v/>
      </c>
      <c r="BT12" s="8" t="str">
        <f t="shared" si="1"/>
        <v/>
      </c>
    </row>
    <row r="13" spans="1:72" ht="23.25" customHeight="1" x14ac:dyDescent="0.2">
      <c r="A13" s="86">
        <v>4</v>
      </c>
      <c r="B13" s="87"/>
      <c r="C13" s="88" t="str">
        <f>IF($AS13="","",VLOOKUP($AS13,部員ﾃﾞｰﾀ入力!$A$2:$R$61,17,FALSE))</f>
        <v/>
      </c>
      <c r="D13" s="88"/>
      <c r="E13" s="88"/>
      <c r="F13" s="88"/>
      <c r="G13" s="88"/>
      <c r="H13" s="88"/>
      <c r="I13" s="88"/>
      <c r="J13" s="88"/>
      <c r="K13" s="88"/>
      <c r="L13" s="89"/>
      <c r="M13" s="90" t="str">
        <f>IF($AS13="","",VLOOKUP($AS13,部員ﾃﾞｰﾀ入力!$A$2:$R$61,16,FALSE))</f>
        <v/>
      </c>
      <c r="N13" s="91"/>
      <c r="O13" s="87"/>
      <c r="P13" s="71"/>
      <c r="Q13" s="71"/>
      <c r="R13" s="71"/>
      <c r="S13" s="71"/>
      <c r="T13" s="3"/>
      <c r="U13" s="2"/>
      <c r="V13" s="71">
        <v>7</v>
      </c>
      <c r="W13" s="71"/>
      <c r="X13" s="88" t="str">
        <f>IF($AY13="","",VLOOKUP($AY13,部員ﾃﾞｰﾀ入力!$A$2:$R$61,17,FALSE))</f>
        <v/>
      </c>
      <c r="Y13" s="88"/>
      <c r="Z13" s="88"/>
      <c r="AA13" s="88"/>
      <c r="AB13" s="88"/>
      <c r="AC13" s="88"/>
      <c r="AD13" s="88"/>
      <c r="AE13" s="88"/>
      <c r="AF13" s="88"/>
      <c r="AG13" s="89"/>
      <c r="AH13" s="90" t="str">
        <f>IF($AY13="","",VLOOKUP($AY13,部員ﾃﾞｰﾀ入力!$A$2:$R$61,16,FALSE))</f>
        <v/>
      </c>
      <c r="AI13" s="91"/>
      <c r="AJ13" s="87"/>
      <c r="AK13" s="71"/>
      <c r="AL13" s="71"/>
      <c r="AM13" s="71"/>
      <c r="AN13" s="71"/>
      <c r="AR13" s="137">
        <v>4</v>
      </c>
      <c r="AS13" s="134"/>
      <c r="AT13" s="134"/>
      <c r="AU13" s="134"/>
      <c r="AX13" s="9">
        <v>7</v>
      </c>
      <c r="AY13" s="134"/>
      <c r="AZ13" s="134"/>
      <c r="BA13" s="134"/>
      <c r="BI13" s="8">
        <v>7</v>
      </c>
      <c r="BJ13" s="8" t="str">
        <f>CONCATENATE(BS19,"・",BS20)</f>
        <v>・</v>
      </c>
      <c r="BK13" s="60" t="str">
        <f>CONCATENATE(BT19,"・",BT20)</f>
        <v>・</v>
      </c>
      <c r="BL13" s="8">
        <v>7</v>
      </c>
      <c r="BM13" s="8" t="str">
        <f>IF($AY13="","",VLOOKUP($AY13,部員ﾃﾞｰﾀ入力!$A$2:$R$61,2,FALSE))</f>
        <v/>
      </c>
      <c r="BN13" s="8" t="str">
        <f t="shared" si="0"/>
        <v/>
      </c>
      <c r="BS13" s="8" t="str">
        <f>IF($AS13="","",VLOOKUP($AS13,部員ﾃﾞｰﾀ入力!$A$2:$R$61,2,FALSE))</f>
        <v/>
      </c>
      <c r="BT13" s="8" t="str">
        <f t="shared" si="1"/>
        <v/>
      </c>
    </row>
    <row r="14" spans="1:72" ht="23.25" customHeight="1" x14ac:dyDescent="0.2">
      <c r="A14" s="86"/>
      <c r="B14" s="87"/>
      <c r="C14" s="88" t="str">
        <f>IF($AS14="","",VLOOKUP($AS14,部員ﾃﾞｰﾀ入力!$A$2:$R$61,17,FALSE))</f>
        <v/>
      </c>
      <c r="D14" s="88"/>
      <c r="E14" s="88"/>
      <c r="F14" s="88"/>
      <c r="G14" s="88"/>
      <c r="H14" s="88"/>
      <c r="I14" s="88"/>
      <c r="J14" s="88"/>
      <c r="K14" s="88"/>
      <c r="L14" s="89"/>
      <c r="M14" s="90" t="str">
        <f>IF($AS14="","",VLOOKUP($AS14,部員ﾃﾞｰﾀ入力!$A$2:$R$61,16,FALSE))</f>
        <v/>
      </c>
      <c r="N14" s="91"/>
      <c r="O14" s="87"/>
      <c r="P14" s="71"/>
      <c r="Q14" s="71"/>
      <c r="R14" s="71"/>
      <c r="S14" s="71"/>
      <c r="T14" s="3"/>
      <c r="U14" s="2"/>
      <c r="V14" s="71">
        <v>8</v>
      </c>
      <c r="W14" s="71"/>
      <c r="X14" s="88" t="str">
        <f>IF($AY14="","",VLOOKUP($AY14,部員ﾃﾞｰﾀ入力!$A$2:$R$61,17,FALSE))</f>
        <v/>
      </c>
      <c r="Y14" s="88"/>
      <c r="Z14" s="88"/>
      <c r="AA14" s="88"/>
      <c r="AB14" s="88"/>
      <c r="AC14" s="88"/>
      <c r="AD14" s="88"/>
      <c r="AE14" s="88"/>
      <c r="AF14" s="88"/>
      <c r="AG14" s="89"/>
      <c r="AH14" s="90" t="str">
        <f>IF($AY14="","",VLOOKUP($AY14,部員ﾃﾞｰﾀ入力!$A$2:$R$61,16,FALSE))</f>
        <v/>
      </c>
      <c r="AI14" s="91"/>
      <c r="AJ14" s="87"/>
      <c r="AK14" s="71"/>
      <c r="AL14" s="71"/>
      <c r="AM14" s="71"/>
      <c r="AN14" s="71"/>
      <c r="AR14" s="137"/>
      <c r="AS14" s="134"/>
      <c r="AT14" s="134"/>
      <c r="AU14" s="134"/>
      <c r="AX14" s="9">
        <v>8</v>
      </c>
      <c r="AY14" s="134"/>
      <c r="AZ14" s="134"/>
      <c r="BA14" s="134"/>
      <c r="BI14" s="8">
        <v>8</v>
      </c>
      <c r="BJ14" s="8" t="str">
        <f>CONCATENATE(BS21,"・",BS22)</f>
        <v>・</v>
      </c>
      <c r="BK14" s="60" t="str">
        <f>CONCATENATE(BT21,"・",BT22)</f>
        <v>・</v>
      </c>
      <c r="BL14" s="8">
        <v>8</v>
      </c>
      <c r="BM14" s="8" t="str">
        <f>IF($AY14="","",VLOOKUP($AY14,部員ﾃﾞｰﾀ入力!$A$2:$R$61,2,FALSE))</f>
        <v/>
      </c>
      <c r="BN14" s="8" t="str">
        <f t="shared" si="0"/>
        <v/>
      </c>
      <c r="BS14" s="8" t="str">
        <f>IF($AS14="","",VLOOKUP($AS14,部員ﾃﾞｰﾀ入力!$A$2:$R$61,2,FALSE))</f>
        <v/>
      </c>
      <c r="BT14" s="8" t="str">
        <f t="shared" si="1"/>
        <v/>
      </c>
    </row>
    <row r="15" spans="1:72" ht="23.25" customHeight="1" x14ac:dyDescent="0.2">
      <c r="A15" s="86">
        <v>5</v>
      </c>
      <c r="B15" s="87"/>
      <c r="C15" s="88" t="str">
        <f>IF($AS15="","",VLOOKUP($AS15,部員ﾃﾞｰﾀ入力!$A$2:$R$61,17,FALSE))</f>
        <v/>
      </c>
      <c r="D15" s="88"/>
      <c r="E15" s="88"/>
      <c r="F15" s="88"/>
      <c r="G15" s="88"/>
      <c r="H15" s="88"/>
      <c r="I15" s="88"/>
      <c r="J15" s="88"/>
      <c r="K15" s="88"/>
      <c r="L15" s="89"/>
      <c r="M15" s="90" t="str">
        <f>IF($AS15="","",VLOOKUP($AS15,部員ﾃﾞｰﾀ入力!$A$2:$R$61,16,FALSE))</f>
        <v/>
      </c>
      <c r="N15" s="91"/>
      <c r="O15" s="87"/>
      <c r="P15" s="71"/>
      <c r="Q15" s="71"/>
      <c r="R15" s="71"/>
      <c r="S15" s="71"/>
      <c r="U15" s="2"/>
      <c r="V15" s="71">
        <v>9</v>
      </c>
      <c r="W15" s="71"/>
      <c r="X15" s="88" t="str">
        <f>IF($AY15="","",VLOOKUP($AY15,部員ﾃﾞｰﾀ入力!$A$2:$R$61,17,FALSE))</f>
        <v/>
      </c>
      <c r="Y15" s="88"/>
      <c r="Z15" s="88"/>
      <c r="AA15" s="88"/>
      <c r="AB15" s="88"/>
      <c r="AC15" s="88"/>
      <c r="AD15" s="88"/>
      <c r="AE15" s="88"/>
      <c r="AF15" s="88"/>
      <c r="AG15" s="89"/>
      <c r="AH15" s="90" t="str">
        <f>IF($AY15="","",VLOOKUP($AY15,部員ﾃﾞｰﾀ入力!$A$2:$R$61,16,FALSE))</f>
        <v/>
      </c>
      <c r="AI15" s="91"/>
      <c r="AJ15" s="87"/>
      <c r="AK15" s="71"/>
      <c r="AL15" s="71"/>
      <c r="AM15" s="71"/>
      <c r="AN15" s="71"/>
      <c r="AR15" s="137">
        <v>5</v>
      </c>
      <c r="AS15" s="134"/>
      <c r="AT15" s="134"/>
      <c r="AU15" s="134"/>
      <c r="AX15" s="9">
        <v>9</v>
      </c>
      <c r="AY15" s="134"/>
      <c r="AZ15" s="134"/>
      <c r="BA15" s="134"/>
      <c r="BI15" s="8">
        <v>9</v>
      </c>
      <c r="BJ15" s="8" t="str">
        <f>CONCATENATE(BS23,"・",BS24)</f>
        <v>・</v>
      </c>
      <c r="BK15" s="60" t="str">
        <f>CONCATENATE(BT23,"・",BT24)</f>
        <v>・</v>
      </c>
      <c r="BL15" s="8">
        <v>9</v>
      </c>
      <c r="BM15" s="8" t="str">
        <f>IF($AY15="","",VLOOKUP($AY15,部員ﾃﾞｰﾀ入力!$A$2:$R$61,2,FALSE))</f>
        <v/>
      </c>
      <c r="BN15" s="8" t="str">
        <f t="shared" si="0"/>
        <v/>
      </c>
      <c r="BS15" s="8" t="str">
        <f>IF($AS15="","",VLOOKUP($AS15,部員ﾃﾞｰﾀ入力!$A$2:$R$61,2,FALSE))</f>
        <v/>
      </c>
      <c r="BT15" s="8" t="str">
        <f t="shared" si="1"/>
        <v/>
      </c>
    </row>
    <row r="16" spans="1:72" ht="23.25" customHeight="1" x14ac:dyDescent="0.2">
      <c r="A16" s="86"/>
      <c r="B16" s="87"/>
      <c r="C16" s="88" t="str">
        <f>IF($AS16="","",VLOOKUP($AS16,部員ﾃﾞｰﾀ入力!$A$2:$R$61,17,FALSE))</f>
        <v/>
      </c>
      <c r="D16" s="88"/>
      <c r="E16" s="88"/>
      <c r="F16" s="88"/>
      <c r="G16" s="88"/>
      <c r="H16" s="88"/>
      <c r="I16" s="88"/>
      <c r="J16" s="88"/>
      <c r="K16" s="88"/>
      <c r="L16" s="89"/>
      <c r="M16" s="90" t="str">
        <f>IF($AS16="","",VLOOKUP($AS16,部員ﾃﾞｰﾀ入力!$A$2:$R$61,16,FALSE))</f>
        <v/>
      </c>
      <c r="N16" s="91"/>
      <c r="O16" s="87"/>
      <c r="P16" s="71"/>
      <c r="Q16" s="71"/>
      <c r="R16" s="71"/>
      <c r="S16" s="71"/>
      <c r="T16" s="3"/>
      <c r="V16" s="71">
        <v>10</v>
      </c>
      <c r="W16" s="71"/>
      <c r="X16" s="88" t="str">
        <f>IF($AY16="","",VLOOKUP($AY16,部員ﾃﾞｰﾀ入力!$A$2:$R$61,17,FALSE))</f>
        <v/>
      </c>
      <c r="Y16" s="88"/>
      <c r="Z16" s="88"/>
      <c r="AA16" s="88"/>
      <c r="AB16" s="88"/>
      <c r="AC16" s="88"/>
      <c r="AD16" s="88"/>
      <c r="AE16" s="88"/>
      <c r="AF16" s="88"/>
      <c r="AG16" s="89"/>
      <c r="AH16" s="90" t="str">
        <f>IF($AY16="","",VLOOKUP($AY16,部員ﾃﾞｰﾀ入力!$A$2:$R$61,16,FALSE))</f>
        <v/>
      </c>
      <c r="AI16" s="91"/>
      <c r="AJ16" s="87"/>
      <c r="AK16" s="71"/>
      <c r="AL16" s="71"/>
      <c r="AM16" s="71"/>
      <c r="AN16" s="71"/>
      <c r="AR16" s="137"/>
      <c r="AS16" s="134"/>
      <c r="AT16" s="134"/>
      <c r="AU16" s="134"/>
      <c r="AX16" s="9">
        <v>10</v>
      </c>
      <c r="AY16" s="134"/>
      <c r="AZ16" s="134"/>
      <c r="BA16" s="134"/>
      <c r="BI16" s="8">
        <v>10</v>
      </c>
      <c r="BJ16" s="8" t="str">
        <f>CONCATENATE(BS25,"・",BS26)</f>
        <v>・</v>
      </c>
      <c r="BK16" s="60" t="str">
        <f>CONCATENATE(BT25,"・",BT26)</f>
        <v>・</v>
      </c>
      <c r="BL16" s="8">
        <v>10</v>
      </c>
      <c r="BM16" s="8" t="str">
        <f>IF($AY16="","",VLOOKUP($AY16,部員ﾃﾞｰﾀ入力!$A$2:$R$61,2,FALSE))</f>
        <v/>
      </c>
      <c r="BN16" s="8" t="str">
        <f t="shared" si="0"/>
        <v/>
      </c>
      <c r="BS16" s="8" t="str">
        <f>IF($AS16="","",VLOOKUP($AS16,部員ﾃﾞｰﾀ入力!$A$2:$R$61,2,FALSE))</f>
        <v/>
      </c>
      <c r="BT16" s="8" t="str">
        <f t="shared" si="1"/>
        <v/>
      </c>
    </row>
    <row r="17" spans="1:72" ht="23.25" customHeight="1" x14ac:dyDescent="0.2">
      <c r="A17" s="86">
        <v>6</v>
      </c>
      <c r="B17" s="87"/>
      <c r="C17" s="88" t="str">
        <f>IF($AS17="","",VLOOKUP($AS17,部員ﾃﾞｰﾀ入力!$A$2:$R$61,17,FALSE))</f>
        <v/>
      </c>
      <c r="D17" s="88"/>
      <c r="E17" s="88"/>
      <c r="F17" s="88"/>
      <c r="G17" s="88"/>
      <c r="H17" s="88"/>
      <c r="I17" s="88"/>
      <c r="J17" s="88"/>
      <c r="K17" s="88"/>
      <c r="L17" s="89"/>
      <c r="M17" s="90" t="str">
        <f>IF($AS17="","",VLOOKUP($AS17,部員ﾃﾞｰﾀ入力!$A$2:$R$61,16,FALSE))</f>
        <v/>
      </c>
      <c r="N17" s="91"/>
      <c r="O17" s="87"/>
      <c r="P17" s="71"/>
      <c r="Q17" s="71"/>
      <c r="R17" s="71"/>
      <c r="S17" s="71"/>
      <c r="T17" s="3"/>
      <c r="V17" s="71">
        <v>11</v>
      </c>
      <c r="W17" s="71"/>
      <c r="X17" s="88" t="str">
        <f>IF($AY17="","",VLOOKUP($AY17,部員ﾃﾞｰﾀ入力!$A$2:$R$61,17,FALSE))</f>
        <v/>
      </c>
      <c r="Y17" s="88"/>
      <c r="Z17" s="88"/>
      <c r="AA17" s="88"/>
      <c r="AB17" s="88"/>
      <c r="AC17" s="88"/>
      <c r="AD17" s="88"/>
      <c r="AE17" s="88"/>
      <c r="AF17" s="88"/>
      <c r="AG17" s="89"/>
      <c r="AH17" s="90" t="str">
        <f>IF($AY17="","",VLOOKUP($AY17,部員ﾃﾞｰﾀ入力!$A$2:$R$61,16,FALSE))</f>
        <v/>
      </c>
      <c r="AI17" s="91"/>
      <c r="AJ17" s="87"/>
      <c r="AK17" s="71"/>
      <c r="AL17" s="71"/>
      <c r="AM17" s="71"/>
      <c r="AN17" s="71"/>
      <c r="AR17" s="137">
        <v>6</v>
      </c>
      <c r="AS17" s="134"/>
      <c r="AT17" s="134"/>
      <c r="AU17" s="134"/>
      <c r="AX17" s="9">
        <v>11</v>
      </c>
      <c r="AY17" s="134"/>
      <c r="AZ17" s="134"/>
      <c r="BA17" s="134"/>
      <c r="BI17" s="8">
        <v>11</v>
      </c>
      <c r="BJ17" s="8" t="str">
        <f>CONCATENATE(BS27,"・",BS28)</f>
        <v>・</v>
      </c>
      <c r="BK17" s="60" t="str">
        <f>CONCATENATE(BT27,"・",BT28)</f>
        <v>・</v>
      </c>
      <c r="BL17" s="8">
        <v>11</v>
      </c>
      <c r="BM17" s="8" t="str">
        <f>IF($AY17="","",VLOOKUP($AY17,部員ﾃﾞｰﾀ入力!$A$2:$R$61,2,FALSE))</f>
        <v/>
      </c>
      <c r="BN17" s="8" t="str">
        <f t="shared" si="0"/>
        <v/>
      </c>
      <c r="BS17" s="8" t="str">
        <f>IF($AS17="","",VLOOKUP($AS17,部員ﾃﾞｰﾀ入力!$A$2:$R$61,2,FALSE))</f>
        <v/>
      </c>
      <c r="BT17" s="8" t="str">
        <f t="shared" si="1"/>
        <v/>
      </c>
    </row>
    <row r="18" spans="1:72" ht="23.25" customHeight="1" x14ac:dyDescent="0.2">
      <c r="A18" s="86"/>
      <c r="B18" s="87"/>
      <c r="C18" s="88" t="str">
        <f>IF($AS18="","",VLOOKUP($AS18,部員ﾃﾞｰﾀ入力!$A$2:$R$61,17,FALSE))</f>
        <v/>
      </c>
      <c r="D18" s="88"/>
      <c r="E18" s="88"/>
      <c r="F18" s="88"/>
      <c r="G18" s="88"/>
      <c r="H18" s="88"/>
      <c r="I18" s="88"/>
      <c r="J18" s="88"/>
      <c r="K18" s="88"/>
      <c r="L18" s="89"/>
      <c r="M18" s="90" t="str">
        <f>IF($AS18="","",VLOOKUP($AS18,部員ﾃﾞｰﾀ入力!$A$2:$R$61,16,FALSE))</f>
        <v/>
      </c>
      <c r="N18" s="91"/>
      <c r="O18" s="87"/>
      <c r="P18" s="71"/>
      <c r="Q18" s="71"/>
      <c r="R18" s="71"/>
      <c r="S18" s="71"/>
      <c r="T18" s="3"/>
      <c r="V18" s="71">
        <v>12</v>
      </c>
      <c r="W18" s="71"/>
      <c r="X18" s="88" t="str">
        <f>IF($AY18="","",VLOOKUP($AY18,部員ﾃﾞｰﾀ入力!$A$2:$R$61,17,FALSE))</f>
        <v/>
      </c>
      <c r="Y18" s="88"/>
      <c r="Z18" s="88"/>
      <c r="AA18" s="88"/>
      <c r="AB18" s="88"/>
      <c r="AC18" s="88"/>
      <c r="AD18" s="88"/>
      <c r="AE18" s="88"/>
      <c r="AF18" s="88"/>
      <c r="AG18" s="89"/>
      <c r="AH18" s="90" t="str">
        <f>IF($AY18="","",VLOOKUP($AY18,部員ﾃﾞｰﾀ入力!$A$2:$R$61,16,FALSE))</f>
        <v/>
      </c>
      <c r="AI18" s="91"/>
      <c r="AJ18" s="87"/>
      <c r="AK18" s="71"/>
      <c r="AL18" s="71"/>
      <c r="AM18" s="71"/>
      <c r="AN18" s="71"/>
      <c r="AR18" s="137"/>
      <c r="AS18" s="134"/>
      <c r="AT18" s="134"/>
      <c r="AU18" s="134"/>
      <c r="AX18" s="9">
        <v>12</v>
      </c>
      <c r="AY18" s="134"/>
      <c r="AZ18" s="134"/>
      <c r="BA18" s="134"/>
      <c r="BI18" s="8">
        <v>12</v>
      </c>
      <c r="BJ18" s="8" t="str">
        <f>CONCATENATE(BS29,"・",BS30)</f>
        <v>・</v>
      </c>
      <c r="BK18" s="60" t="str">
        <f>CONCATENATE(BT29,"・",BT30)</f>
        <v>・</v>
      </c>
      <c r="BL18" s="8">
        <v>12</v>
      </c>
      <c r="BM18" s="8" t="str">
        <f>IF($AY18="","",VLOOKUP($AY18,部員ﾃﾞｰﾀ入力!$A$2:$R$61,2,FALSE))</f>
        <v/>
      </c>
      <c r="BN18" s="8" t="str">
        <f t="shared" si="0"/>
        <v/>
      </c>
      <c r="BS18" s="8" t="str">
        <f>IF($AS18="","",VLOOKUP($AS18,部員ﾃﾞｰﾀ入力!$A$2:$R$61,2,FALSE))</f>
        <v/>
      </c>
      <c r="BT18" s="8" t="str">
        <f t="shared" si="1"/>
        <v/>
      </c>
    </row>
    <row r="19" spans="1:72" ht="23.25" customHeight="1" x14ac:dyDescent="0.2">
      <c r="A19" s="86">
        <v>7</v>
      </c>
      <c r="B19" s="87"/>
      <c r="C19" s="88" t="str">
        <f>IF($AS19="","",VLOOKUP($AS19,部員ﾃﾞｰﾀ入力!$A$2:$R$61,17,FALSE))</f>
        <v/>
      </c>
      <c r="D19" s="88"/>
      <c r="E19" s="88"/>
      <c r="F19" s="88"/>
      <c r="G19" s="88"/>
      <c r="H19" s="88"/>
      <c r="I19" s="88"/>
      <c r="J19" s="88"/>
      <c r="K19" s="88"/>
      <c r="L19" s="89"/>
      <c r="M19" s="90" t="str">
        <f>IF($AS19="","",VLOOKUP($AS19,部員ﾃﾞｰﾀ入力!$A$2:$R$61,16,FALSE))</f>
        <v/>
      </c>
      <c r="N19" s="91"/>
      <c r="O19" s="87"/>
      <c r="P19" s="71"/>
      <c r="Q19" s="71"/>
      <c r="R19" s="71"/>
      <c r="S19" s="71"/>
      <c r="T19" s="3"/>
      <c r="V19" s="71">
        <v>13</v>
      </c>
      <c r="W19" s="71"/>
      <c r="X19" s="88" t="str">
        <f>IF($AY19="","",VLOOKUP($AY19,部員ﾃﾞｰﾀ入力!$A$2:$R$61,17,FALSE))</f>
        <v/>
      </c>
      <c r="Y19" s="88"/>
      <c r="Z19" s="88"/>
      <c r="AA19" s="88"/>
      <c r="AB19" s="88"/>
      <c r="AC19" s="88"/>
      <c r="AD19" s="88"/>
      <c r="AE19" s="88"/>
      <c r="AF19" s="88"/>
      <c r="AG19" s="89"/>
      <c r="AH19" s="90" t="str">
        <f>IF($AY19="","",VLOOKUP($AY19,部員ﾃﾞｰﾀ入力!$A$2:$R$61,16,FALSE))</f>
        <v/>
      </c>
      <c r="AI19" s="91"/>
      <c r="AJ19" s="87"/>
      <c r="AK19" s="71"/>
      <c r="AL19" s="71"/>
      <c r="AM19" s="71"/>
      <c r="AN19" s="71"/>
      <c r="AR19" s="137">
        <v>7</v>
      </c>
      <c r="AS19" s="134"/>
      <c r="AT19" s="134"/>
      <c r="AU19" s="134"/>
      <c r="AX19" s="9">
        <v>13</v>
      </c>
      <c r="AY19" s="134"/>
      <c r="AZ19" s="134"/>
      <c r="BA19" s="134"/>
      <c r="BI19" s="8">
        <v>13</v>
      </c>
      <c r="BJ19" s="8" t="str">
        <f>CONCATENATE(BS31,"・",BS32)</f>
        <v>・</v>
      </c>
      <c r="BK19" s="60" t="str">
        <f>CONCATENATE(BT31,"・",BT32)</f>
        <v>・</v>
      </c>
      <c r="BL19" s="8">
        <v>13</v>
      </c>
      <c r="BM19" s="8" t="str">
        <f>IF($AY19="","",VLOOKUP($AY19,部員ﾃﾞｰﾀ入力!$A$2:$R$61,2,FALSE))</f>
        <v/>
      </c>
      <c r="BN19" s="8" t="str">
        <f t="shared" si="0"/>
        <v/>
      </c>
      <c r="BS19" s="8" t="str">
        <f>IF($AS19="","",VLOOKUP($AS19,部員ﾃﾞｰﾀ入力!$A$2:$R$61,2,FALSE))</f>
        <v/>
      </c>
      <c r="BT19" s="8" t="str">
        <f t="shared" si="1"/>
        <v/>
      </c>
    </row>
    <row r="20" spans="1:72" ht="23.25" customHeight="1" x14ac:dyDescent="0.2">
      <c r="A20" s="86"/>
      <c r="B20" s="87"/>
      <c r="C20" s="88" t="str">
        <f>IF($AS20="","",VLOOKUP($AS20,部員ﾃﾞｰﾀ入力!$A$2:$R$61,17,FALSE))</f>
        <v/>
      </c>
      <c r="D20" s="88"/>
      <c r="E20" s="88"/>
      <c r="F20" s="88"/>
      <c r="G20" s="88"/>
      <c r="H20" s="88"/>
      <c r="I20" s="88"/>
      <c r="J20" s="88"/>
      <c r="K20" s="88"/>
      <c r="L20" s="89"/>
      <c r="M20" s="90" t="str">
        <f>IF($AS20="","",VLOOKUP($AS20,部員ﾃﾞｰﾀ入力!$A$2:$R$61,16,FALSE))</f>
        <v/>
      </c>
      <c r="N20" s="91"/>
      <c r="O20" s="87"/>
      <c r="P20" s="71"/>
      <c r="Q20" s="71"/>
      <c r="R20" s="71"/>
      <c r="S20" s="71"/>
      <c r="T20" s="3"/>
      <c r="V20" s="71">
        <v>14</v>
      </c>
      <c r="W20" s="71"/>
      <c r="X20" s="88" t="str">
        <f>IF($AY20="","",VLOOKUP($AY20,部員ﾃﾞｰﾀ入力!$A$2:$R$61,17,FALSE))</f>
        <v/>
      </c>
      <c r="Y20" s="88"/>
      <c r="Z20" s="88"/>
      <c r="AA20" s="88"/>
      <c r="AB20" s="88"/>
      <c r="AC20" s="88"/>
      <c r="AD20" s="88"/>
      <c r="AE20" s="88"/>
      <c r="AF20" s="88"/>
      <c r="AG20" s="89"/>
      <c r="AH20" s="90" t="str">
        <f>IF($AY20="","",VLOOKUP($AY20,部員ﾃﾞｰﾀ入力!$A$2:$R$61,16,FALSE))</f>
        <v/>
      </c>
      <c r="AI20" s="91"/>
      <c r="AJ20" s="87"/>
      <c r="AK20" s="71"/>
      <c r="AL20" s="71"/>
      <c r="AM20" s="71"/>
      <c r="AN20" s="71"/>
      <c r="AR20" s="137"/>
      <c r="AS20" s="134"/>
      <c r="AT20" s="134"/>
      <c r="AU20" s="134"/>
      <c r="AX20" s="9">
        <v>14</v>
      </c>
      <c r="AY20" s="134"/>
      <c r="AZ20" s="134"/>
      <c r="BA20" s="134"/>
      <c r="BI20" s="8">
        <v>14</v>
      </c>
      <c r="BJ20" s="8" t="str">
        <f>CONCATENATE(BS33,"・",BS34)</f>
        <v>・</v>
      </c>
      <c r="BK20" s="60" t="str">
        <f>CONCATENATE(BT33,"・",BT34)</f>
        <v>・</v>
      </c>
      <c r="BL20" s="8">
        <v>14</v>
      </c>
      <c r="BM20" s="8" t="str">
        <f>IF($AY20="","",VLOOKUP($AY20,部員ﾃﾞｰﾀ入力!$A$2:$R$61,2,FALSE))</f>
        <v/>
      </c>
      <c r="BN20" s="8" t="str">
        <f t="shared" si="0"/>
        <v/>
      </c>
      <c r="BS20" s="8" t="str">
        <f>IF($AS20="","",VLOOKUP($AS20,部員ﾃﾞｰﾀ入力!$A$2:$R$61,2,FALSE))</f>
        <v/>
      </c>
      <c r="BT20" s="8" t="str">
        <f t="shared" si="1"/>
        <v/>
      </c>
    </row>
    <row r="21" spans="1:72" ht="23.25" customHeight="1" x14ac:dyDescent="0.2">
      <c r="A21" s="86">
        <v>8</v>
      </c>
      <c r="B21" s="87"/>
      <c r="C21" s="88" t="str">
        <f>IF($AS21="","",VLOOKUP($AS21,部員ﾃﾞｰﾀ入力!$A$2:$R$61,17,FALSE))</f>
        <v/>
      </c>
      <c r="D21" s="88"/>
      <c r="E21" s="88"/>
      <c r="F21" s="88"/>
      <c r="G21" s="88"/>
      <c r="H21" s="88"/>
      <c r="I21" s="88"/>
      <c r="J21" s="88"/>
      <c r="K21" s="88"/>
      <c r="L21" s="89"/>
      <c r="M21" s="90" t="str">
        <f>IF($AS21="","",VLOOKUP($AS21,部員ﾃﾞｰﾀ入力!$A$2:$R$61,16,FALSE))</f>
        <v/>
      </c>
      <c r="N21" s="91"/>
      <c r="O21" s="87"/>
      <c r="P21" s="71"/>
      <c r="Q21" s="71"/>
      <c r="R21" s="71"/>
      <c r="S21" s="71"/>
      <c r="T21" s="3"/>
      <c r="V21" s="71">
        <v>15</v>
      </c>
      <c r="W21" s="71"/>
      <c r="X21" s="88" t="str">
        <f>IF($AY21="","",VLOOKUP($AY21,部員ﾃﾞｰﾀ入力!$A$2:$R$61,17,FALSE))</f>
        <v/>
      </c>
      <c r="Y21" s="88"/>
      <c r="Z21" s="88"/>
      <c r="AA21" s="88"/>
      <c r="AB21" s="88"/>
      <c r="AC21" s="88"/>
      <c r="AD21" s="88"/>
      <c r="AE21" s="88"/>
      <c r="AF21" s="88"/>
      <c r="AG21" s="89"/>
      <c r="AH21" s="90" t="str">
        <f>IF($AY21="","",VLOOKUP($AY21,部員ﾃﾞｰﾀ入力!$A$2:$R$61,16,FALSE))</f>
        <v/>
      </c>
      <c r="AI21" s="91"/>
      <c r="AJ21" s="87"/>
      <c r="AK21" s="71"/>
      <c r="AL21" s="71"/>
      <c r="AM21" s="71"/>
      <c r="AN21" s="71"/>
      <c r="AR21" s="137">
        <v>8</v>
      </c>
      <c r="AS21" s="134"/>
      <c r="AT21" s="134"/>
      <c r="AU21" s="134"/>
      <c r="AX21" s="9">
        <v>15</v>
      </c>
      <c r="AY21" s="134"/>
      <c r="AZ21" s="134"/>
      <c r="BA21" s="134"/>
      <c r="BI21" s="8">
        <v>15</v>
      </c>
      <c r="BJ21" s="8" t="str">
        <f>CONCATENATE(BS35,"・",BS36)</f>
        <v>・</v>
      </c>
      <c r="BK21" s="60" t="str">
        <f>CONCATENATE(BT35,"・",BT36)</f>
        <v>・</v>
      </c>
      <c r="BL21" s="8">
        <v>15</v>
      </c>
      <c r="BM21" s="8" t="str">
        <f>IF($AY21="","",VLOOKUP($AY21,部員ﾃﾞｰﾀ入力!$A$2:$R$61,2,FALSE))</f>
        <v/>
      </c>
      <c r="BN21" s="8" t="str">
        <f t="shared" si="0"/>
        <v/>
      </c>
      <c r="BS21" s="8" t="str">
        <f>IF($AS21="","",VLOOKUP($AS21,部員ﾃﾞｰﾀ入力!$A$2:$R$61,2,FALSE))</f>
        <v/>
      </c>
      <c r="BT21" s="8" t="str">
        <f t="shared" si="1"/>
        <v/>
      </c>
    </row>
    <row r="22" spans="1:72" ht="23.25" customHeight="1" x14ac:dyDescent="0.2">
      <c r="A22" s="86"/>
      <c r="B22" s="87"/>
      <c r="C22" s="88" t="str">
        <f>IF($AS22="","",VLOOKUP($AS22,部員ﾃﾞｰﾀ入力!$A$2:$R$61,17,FALSE))</f>
        <v/>
      </c>
      <c r="D22" s="88"/>
      <c r="E22" s="88"/>
      <c r="F22" s="88"/>
      <c r="G22" s="88"/>
      <c r="H22" s="88"/>
      <c r="I22" s="88"/>
      <c r="J22" s="88"/>
      <c r="K22" s="88"/>
      <c r="L22" s="89"/>
      <c r="M22" s="90" t="str">
        <f>IF($AS22="","",VLOOKUP($AS22,部員ﾃﾞｰﾀ入力!$A$2:$R$61,16,FALSE))</f>
        <v/>
      </c>
      <c r="N22" s="91"/>
      <c r="O22" s="87"/>
      <c r="P22" s="71"/>
      <c r="Q22" s="71"/>
      <c r="R22" s="71"/>
      <c r="S22" s="71"/>
      <c r="T22" s="3"/>
      <c r="V22" s="71">
        <v>16</v>
      </c>
      <c r="W22" s="71"/>
      <c r="X22" s="88" t="str">
        <f>IF($AY22="","",VLOOKUP($AY22,部員ﾃﾞｰﾀ入力!$A$2:$R$61,17,FALSE))</f>
        <v/>
      </c>
      <c r="Y22" s="88"/>
      <c r="Z22" s="88"/>
      <c r="AA22" s="88"/>
      <c r="AB22" s="88"/>
      <c r="AC22" s="88"/>
      <c r="AD22" s="88"/>
      <c r="AE22" s="88"/>
      <c r="AF22" s="88"/>
      <c r="AG22" s="89"/>
      <c r="AH22" s="90" t="str">
        <f>IF($AY22="","",VLOOKUP($AY22,部員ﾃﾞｰﾀ入力!$A$2:$R$61,16,FALSE))</f>
        <v/>
      </c>
      <c r="AI22" s="91"/>
      <c r="AJ22" s="87"/>
      <c r="AK22" s="71"/>
      <c r="AL22" s="71"/>
      <c r="AM22" s="71"/>
      <c r="AN22" s="71"/>
      <c r="AR22" s="137"/>
      <c r="AS22" s="134"/>
      <c r="AT22" s="134"/>
      <c r="AU22" s="134"/>
      <c r="AX22" s="9">
        <v>16</v>
      </c>
      <c r="AY22" s="134"/>
      <c r="AZ22" s="134"/>
      <c r="BA22" s="134"/>
      <c r="BI22" s="8">
        <v>16</v>
      </c>
      <c r="BJ22" s="8" t="str">
        <f>CONCATENATE(BS37,"・",BS38)</f>
        <v>・</v>
      </c>
      <c r="BK22" s="60" t="str">
        <f>CONCATENATE(BT37,"・",BT38)</f>
        <v>・</v>
      </c>
      <c r="BL22" s="8">
        <v>16</v>
      </c>
      <c r="BM22" s="8" t="str">
        <f>IF($AY22="","",VLOOKUP($AY22,部員ﾃﾞｰﾀ入力!$A$2:$R$61,2,FALSE))</f>
        <v/>
      </c>
      <c r="BN22" s="8" t="str">
        <f t="shared" si="0"/>
        <v/>
      </c>
      <c r="BS22" s="8" t="str">
        <f>IF($AS22="","",VLOOKUP($AS22,部員ﾃﾞｰﾀ入力!$A$2:$R$61,2,FALSE))</f>
        <v/>
      </c>
      <c r="BT22" s="8" t="str">
        <f t="shared" si="1"/>
        <v/>
      </c>
    </row>
    <row r="23" spans="1:72" ht="23.25" customHeight="1" x14ac:dyDescent="0.2">
      <c r="A23" s="86">
        <v>9</v>
      </c>
      <c r="B23" s="87"/>
      <c r="C23" s="88" t="str">
        <f>IF($AS23="","",VLOOKUP($AS23,部員ﾃﾞｰﾀ入力!$A$2:$R$61,17,FALSE))</f>
        <v/>
      </c>
      <c r="D23" s="88"/>
      <c r="E23" s="88"/>
      <c r="F23" s="88"/>
      <c r="G23" s="88"/>
      <c r="H23" s="88"/>
      <c r="I23" s="88"/>
      <c r="J23" s="88"/>
      <c r="K23" s="88"/>
      <c r="L23" s="89"/>
      <c r="M23" s="90" t="str">
        <f>IF($AS23="","",VLOOKUP($AS23,部員ﾃﾞｰﾀ入力!$A$2:$R$61,16,FALSE))</f>
        <v/>
      </c>
      <c r="N23" s="91"/>
      <c r="O23" s="87"/>
      <c r="P23" s="71"/>
      <c r="Q23" s="71"/>
      <c r="R23" s="71"/>
      <c r="S23" s="71"/>
      <c r="T23" s="3"/>
      <c r="V23" s="71">
        <v>17</v>
      </c>
      <c r="W23" s="71"/>
      <c r="X23" s="88" t="str">
        <f>IF($AY23="","",VLOOKUP($AY23,部員ﾃﾞｰﾀ入力!$A$2:$R$61,17,FALSE))</f>
        <v/>
      </c>
      <c r="Y23" s="88"/>
      <c r="Z23" s="88"/>
      <c r="AA23" s="88"/>
      <c r="AB23" s="88"/>
      <c r="AC23" s="88"/>
      <c r="AD23" s="88"/>
      <c r="AE23" s="88"/>
      <c r="AF23" s="88"/>
      <c r="AG23" s="89"/>
      <c r="AH23" s="90" t="str">
        <f>IF($AY23="","",VLOOKUP($AY23,部員ﾃﾞｰﾀ入力!$A$2:$R$61,16,FALSE))</f>
        <v/>
      </c>
      <c r="AI23" s="91"/>
      <c r="AJ23" s="87"/>
      <c r="AK23" s="71"/>
      <c r="AL23" s="71"/>
      <c r="AM23" s="71"/>
      <c r="AN23" s="71"/>
      <c r="AR23" s="137">
        <v>9</v>
      </c>
      <c r="AS23" s="134"/>
      <c r="AT23" s="134"/>
      <c r="AU23" s="134"/>
      <c r="AX23" s="9">
        <v>17</v>
      </c>
      <c r="AY23" s="134"/>
      <c r="AZ23" s="134"/>
      <c r="BA23" s="134"/>
      <c r="BL23" s="8">
        <v>17</v>
      </c>
      <c r="BM23" s="8" t="str">
        <f>IF($AY23="","",VLOOKUP($AY23,部員ﾃﾞｰﾀ入力!$A$2:$R$61,2,FALSE))</f>
        <v/>
      </c>
      <c r="BN23" s="8" t="str">
        <f t="shared" si="0"/>
        <v/>
      </c>
      <c r="BS23" s="8" t="str">
        <f>IF($AS23="","",VLOOKUP($AS23,部員ﾃﾞｰﾀ入力!$A$2:$R$61,2,FALSE))</f>
        <v/>
      </c>
      <c r="BT23" s="8" t="str">
        <f t="shared" si="1"/>
        <v/>
      </c>
    </row>
    <row r="24" spans="1:72" ht="23.25" customHeight="1" x14ac:dyDescent="0.2">
      <c r="A24" s="86"/>
      <c r="B24" s="87"/>
      <c r="C24" s="88" t="str">
        <f>IF($AS24="","",VLOOKUP($AS24,部員ﾃﾞｰﾀ入力!$A$2:$R$61,17,FALSE))</f>
        <v/>
      </c>
      <c r="D24" s="88"/>
      <c r="E24" s="88"/>
      <c r="F24" s="88"/>
      <c r="G24" s="88"/>
      <c r="H24" s="88"/>
      <c r="I24" s="88"/>
      <c r="J24" s="88"/>
      <c r="K24" s="88"/>
      <c r="L24" s="89"/>
      <c r="M24" s="90" t="str">
        <f>IF($AS24="","",VLOOKUP($AS24,部員ﾃﾞｰﾀ入力!$A$2:$R$61,16,FALSE))</f>
        <v/>
      </c>
      <c r="N24" s="91"/>
      <c r="O24" s="87"/>
      <c r="P24" s="71"/>
      <c r="Q24" s="71"/>
      <c r="R24" s="71"/>
      <c r="S24" s="71"/>
      <c r="T24" s="3"/>
      <c r="V24" s="71">
        <v>18</v>
      </c>
      <c r="W24" s="71"/>
      <c r="X24" s="88" t="str">
        <f>IF($AY24="","",VLOOKUP($AY24,部員ﾃﾞｰﾀ入力!$A$2:$R$61,17,FALSE))</f>
        <v/>
      </c>
      <c r="Y24" s="88"/>
      <c r="Z24" s="88"/>
      <c r="AA24" s="88"/>
      <c r="AB24" s="88"/>
      <c r="AC24" s="88"/>
      <c r="AD24" s="88"/>
      <c r="AE24" s="88"/>
      <c r="AF24" s="88"/>
      <c r="AG24" s="89"/>
      <c r="AH24" s="90" t="str">
        <f>IF($AY24="","",VLOOKUP($AY24,部員ﾃﾞｰﾀ入力!$A$2:$R$61,16,FALSE))</f>
        <v/>
      </c>
      <c r="AI24" s="91"/>
      <c r="AJ24" s="87"/>
      <c r="AK24" s="71"/>
      <c r="AL24" s="71"/>
      <c r="AM24" s="71"/>
      <c r="AN24" s="71"/>
      <c r="AR24" s="137"/>
      <c r="AS24" s="134"/>
      <c r="AT24" s="134"/>
      <c r="AU24" s="134"/>
      <c r="AX24" s="9">
        <v>18</v>
      </c>
      <c r="AY24" s="134"/>
      <c r="AZ24" s="134"/>
      <c r="BA24" s="134"/>
      <c r="BL24" s="8">
        <v>18</v>
      </c>
      <c r="BM24" s="8" t="str">
        <f>IF($AY24="","",VLOOKUP($AY24,部員ﾃﾞｰﾀ入力!$A$2:$R$61,2,FALSE))</f>
        <v/>
      </c>
      <c r="BN24" s="8" t="str">
        <f t="shared" si="0"/>
        <v/>
      </c>
      <c r="BS24" s="8" t="str">
        <f>IF($AS24="","",VLOOKUP($AS24,部員ﾃﾞｰﾀ入力!$A$2:$R$61,2,FALSE))</f>
        <v/>
      </c>
      <c r="BT24" s="8" t="str">
        <f t="shared" si="1"/>
        <v/>
      </c>
    </row>
    <row r="25" spans="1:72" ht="23.25" customHeight="1" x14ac:dyDescent="0.2">
      <c r="A25" s="86">
        <v>10</v>
      </c>
      <c r="B25" s="87"/>
      <c r="C25" s="88" t="str">
        <f>IF($AS25="","",VLOOKUP($AS25,部員ﾃﾞｰﾀ入力!$A$2:$R$61,17,FALSE))</f>
        <v/>
      </c>
      <c r="D25" s="88"/>
      <c r="E25" s="88"/>
      <c r="F25" s="88"/>
      <c r="G25" s="88"/>
      <c r="H25" s="88"/>
      <c r="I25" s="88"/>
      <c r="J25" s="88"/>
      <c r="K25" s="88"/>
      <c r="L25" s="89"/>
      <c r="M25" s="90" t="str">
        <f>IF($AS25="","",VLOOKUP($AS25,部員ﾃﾞｰﾀ入力!$A$2:$R$61,16,FALSE))</f>
        <v/>
      </c>
      <c r="N25" s="91"/>
      <c r="O25" s="87"/>
      <c r="P25" s="71"/>
      <c r="Q25" s="71"/>
      <c r="R25" s="71"/>
      <c r="S25" s="71"/>
      <c r="T25" s="3"/>
      <c r="V25" s="71">
        <v>19</v>
      </c>
      <c r="W25" s="71"/>
      <c r="X25" s="88" t="str">
        <f>IF($AY25="","",VLOOKUP($AY25,部員ﾃﾞｰﾀ入力!$A$2:$R$61,17,FALSE))</f>
        <v/>
      </c>
      <c r="Y25" s="88"/>
      <c r="Z25" s="88"/>
      <c r="AA25" s="88"/>
      <c r="AB25" s="88"/>
      <c r="AC25" s="88"/>
      <c r="AD25" s="88"/>
      <c r="AE25" s="88"/>
      <c r="AF25" s="88"/>
      <c r="AG25" s="89"/>
      <c r="AH25" s="90" t="str">
        <f>IF($AY25="","",VLOOKUP($AY25,部員ﾃﾞｰﾀ入力!$A$2:$R$61,16,FALSE))</f>
        <v/>
      </c>
      <c r="AI25" s="91"/>
      <c r="AJ25" s="87"/>
      <c r="AK25" s="71"/>
      <c r="AL25" s="71"/>
      <c r="AM25" s="71"/>
      <c r="AN25" s="71"/>
      <c r="AR25" s="135">
        <v>10</v>
      </c>
      <c r="AS25" s="134"/>
      <c r="AT25" s="134"/>
      <c r="AU25" s="134"/>
      <c r="AX25" s="9">
        <v>19</v>
      </c>
      <c r="AY25" s="134"/>
      <c r="AZ25" s="134"/>
      <c r="BA25" s="134"/>
      <c r="BL25" s="8">
        <v>19</v>
      </c>
      <c r="BM25" s="8" t="str">
        <f>IF($AY25="","",VLOOKUP($AY25,部員ﾃﾞｰﾀ入力!$A$2:$R$61,2,FALSE))</f>
        <v/>
      </c>
      <c r="BN25" s="8" t="str">
        <f t="shared" si="0"/>
        <v/>
      </c>
      <c r="BS25" s="8" t="str">
        <f>IF($AS25="","",VLOOKUP($AS25,部員ﾃﾞｰﾀ入力!$A$2:$R$61,2,FALSE))</f>
        <v/>
      </c>
      <c r="BT25" s="8" t="str">
        <f t="shared" si="1"/>
        <v/>
      </c>
    </row>
    <row r="26" spans="1:72" ht="23.25" customHeight="1" x14ac:dyDescent="0.2">
      <c r="A26" s="86"/>
      <c r="B26" s="87"/>
      <c r="C26" s="88" t="str">
        <f>IF($AS26="","",VLOOKUP($AS26,部員ﾃﾞｰﾀ入力!$A$2:$R$61,17,FALSE))</f>
        <v/>
      </c>
      <c r="D26" s="88"/>
      <c r="E26" s="88"/>
      <c r="F26" s="88"/>
      <c r="G26" s="88"/>
      <c r="H26" s="88"/>
      <c r="I26" s="88"/>
      <c r="J26" s="88"/>
      <c r="K26" s="88"/>
      <c r="L26" s="89"/>
      <c r="M26" s="90" t="str">
        <f>IF($AS26="","",VLOOKUP($AS26,部員ﾃﾞｰﾀ入力!$A$2:$R$61,16,FALSE))</f>
        <v/>
      </c>
      <c r="N26" s="91"/>
      <c r="O26" s="87"/>
      <c r="P26" s="71"/>
      <c r="Q26" s="71"/>
      <c r="R26" s="71"/>
      <c r="S26" s="71"/>
      <c r="T26" s="3"/>
      <c r="V26" s="77">
        <v>20</v>
      </c>
      <c r="W26" s="77"/>
      <c r="X26" s="72" t="str">
        <f>IF($AY26="","",VLOOKUP($AY26,部員ﾃﾞｰﾀ入力!$A$2:$R$61,17,FALSE))</f>
        <v/>
      </c>
      <c r="Y26" s="72"/>
      <c r="Z26" s="72"/>
      <c r="AA26" s="72"/>
      <c r="AB26" s="72"/>
      <c r="AC26" s="72"/>
      <c r="AD26" s="72"/>
      <c r="AE26" s="72"/>
      <c r="AF26" s="72"/>
      <c r="AG26" s="73"/>
      <c r="AH26" s="74" t="str">
        <f>IF($AY26="","",VLOOKUP($AY26,部員ﾃﾞｰﾀ入力!$A$2:$R$61,16,FALSE))</f>
        <v/>
      </c>
      <c r="AI26" s="75"/>
      <c r="AJ26" s="76"/>
      <c r="AK26" s="77"/>
      <c r="AL26" s="77"/>
      <c r="AM26" s="77"/>
      <c r="AN26" s="77"/>
      <c r="AR26" s="136"/>
      <c r="AS26" s="134"/>
      <c r="AT26" s="134"/>
      <c r="AU26" s="134"/>
      <c r="AX26" s="9">
        <v>20</v>
      </c>
      <c r="AY26" s="134"/>
      <c r="AZ26" s="134"/>
      <c r="BA26" s="134"/>
      <c r="BL26" s="8">
        <v>20</v>
      </c>
      <c r="BM26" s="8" t="str">
        <f>IF($AY26="","",VLOOKUP($AY26,部員ﾃﾞｰﾀ入力!$A$2:$R$61,2,FALSE))</f>
        <v/>
      </c>
      <c r="BN26" s="8" t="str">
        <f t="shared" si="0"/>
        <v/>
      </c>
      <c r="BS26" s="8" t="str">
        <f>IF($AS26="","",VLOOKUP($AS26,部員ﾃﾞｰﾀ入力!$A$2:$R$61,2,FALSE))</f>
        <v/>
      </c>
      <c r="BT26" s="8" t="str">
        <f t="shared" si="1"/>
        <v/>
      </c>
    </row>
    <row r="27" spans="1:72" ht="23.25" customHeight="1" x14ac:dyDescent="0.2">
      <c r="A27" s="86">
        <v>11</v>
      </c>
      <c r="B27" s="87"/>
      <c r="C27" s="88" t="str">
        <f>IF($AS27="","",VLOOKUP($AS27,部員ﾃﾞｰﾀ入力!$A$2:$R$61,17,FALSE))</f>
        <v/>
      </c>
      <c r="D27" s="88"/>
      <c r="E27" s="88"/>
      <c r="F27" s="88"/>
      <c r="G27" s="88"/>
      <c r="H27" s="88"/>
      <c r="I27" s="88"/>
      <c r="J27" s="88"/>
      <c r="K27" s="88"/>
      <c r="L27" s="89"/>
      <c r="M27" s="90" t="str">
        <f>IF($AS27="","",VLOOKUP($AS27,部員ﾃﾞｰﾀ入力!$A$2:$R$61,16,FALSE))</f>
        <v/>
      </c>
      <c r="N27" s="91"/>
      <c r="O27" s="87"/>
      <c r="P27" s="71"/>
      <c r="Q27" s="71"/>
      <c r="R27" s="71"/>
      <c r="S27" s="71"/>
      <c r="T27" s="3"/>
      <c r="V27" s="77">
        <v>21</v>
      </c>
      <c r="W27" s="77"/>
      <c r="X27" s="88" t="str">
        <f>IF($AY27="","",VLOOKUP($AY27,部員ﾃﾞｰﾀ入力!$A$2:$R$61,17,FALSE))</f>
        <v/>
      </c>
      <c r="Y27" s="88"/>
      <c r="Z27" s="88"/>
      <c r="AA27" s="88"/>
      <c r="AB27" s="88"/>
      <c r="AC27" s="88"/>
      <c r="AD27" s="88"/>
      <c r="AE27" s="88"/>
      <c r="AF27" s="88"/>
      <c r="AG27" s="89"/>
      <c r="AH27" s="90" t="str">
        <f>IF($AY27="","",VLOOKUP($AY27,部員ﾃﾞｰﾀ入力!$A$2:$R$61,16,FALSE))</f>
        <v/>
      </c>
      <c r="AI27" s="91"/>
      <c r="AJ27" s="87"/>
      <c r="AK27" s="71"/>
      <c r="AL27" s="71"/>
      <c r="AM27" s="71"/>
      <c r="AN27" s="71"/>
      <c r="AR27" s="137">
        <v>11</v>
      </c>
      <c r="AS27" s="134"/>
      <c r="AT27" s="134"/>
      <c r="AU27" s="134"/>
      <c r="AX27" s="9">
        <v>21</v>
      </c>
      <c r="AY27" s="134"/>
      <c r="AZ27" s="134"/>
      <c r="BA27" s="134"/>
      <c r="BL27" s="8">
        <v>21</v>
      </c>
      <c r="BM27" s="8" t="str">
        <f>IF($AY27="","",VLOOKUP($AY27,部員ﾃﾞｰﾀ入力!$A$2:$R$61,2,FALSE))</f>
        <v/>
      </c>
      <c r="BN27" s="8" t="str">
        <f t="shared" si="0"/>
        <v/>
      </c>
      <c r="BS27" s="8" t="str">
        <f>IF($AS27="","",VLOOKUP($AS27,部員ﾃﾞｰﾀ入力!$A$2:$R$61,2,FALSE))</f>
        <v/>
      </c>
      <c r="BT27" s="8" t="str">
        <f t="shared" si="1"/>
        <v/>
      </c>
    </row>
    <row r="28" spans="1:72" ht="23.25" customHeight="1" x14ac:dyDescent="0.2">
      <c r="A28" s="86"/>
      <c r="B28" s="87"/>
      <c r="C28" s="88" t="str">
        <f>IF($AS28="","",VLOOKUP($AS28,部員ﾃﾞｰﾀ入力!$A$2:$R$61,17,FALSE))</f>
        <v/>
      </c>
      <c r="D28" s="88"/>
      <c r="E28" s="88"/>
      <c r="F28" s="88"/>
      <c r="G28" s="88"/>
      <c r="H28" s="88"/>
      <c r="I28" s="88"/>
      <c r="J28" s="88"/>
      <c r="K28" s="88"/>
      <c r="L28" s="89"/>
      <c r="M28" s="90" t="str">
        <f>IF($AS28="","",VLOOKUP($AS28,部員ﾃﾞｰﾀ入力!$A$2:$R$61,16,FALSE))</f>
        <v/>
      </c>
      <c r="N28" s="91"/>
      <c r="O28" s="87"/>
      <c r="P28" s="71"/>
      <c r="Q28" s="71"/>
      <c r="R28" s="71"/>
      <c r="S28" s="71"/>
      <c r="T28" s="3"/>
      <c r="V28" s="77">
        <v>22</v>
      </c>
      <c r="W28" s="77"/>
      <c r="X28" s="88" t="str">
        <f>IF($AY28="","",VLOOKUP($AY28,部員ﾃﾞｰﾀ入力!$A$2:$R$61,17,FALSE))</f>
        <v/>
      </c>
      <c r="Y28" s="88"/>
      <c r="Z28" s="88"/>
      <c r="AA28" s="88"/>
      <c r="AB28" s="88"/>
      <c r="AC28" s="88"/>
      <c r="AD28" s="88"/>
      <c r="AE28" s="88"/>
      <c r="AF28" s="88"/>
      <c r="AG28" s="89"/>
      <c r="AH28" s="90" t="str">
        <f>IF($AY28="","",VLOOKUP($AY28,部員ﾃﾞｰﾀ入力!$A$2:$R$61,16,FALSE))</f>
        <v/>
      </c>
      <c r="AI28" s="91"/>
      <c r="AJ28" s="87"/>
      <c r="AK28" s="71"/>
      <c r="AL28" s="71"/>
      <c r="AM28" s="71"/>
      <c r="AN28" s="71"/>
      <c r="AR28" s="137"/>
      <c r="AS28" s="134"/>
      <c r="AT28" s="134"/>
      <c r="AU28" s="134"/>
      <c r="AX28" s="9">
        <v>22</v>
      </c>
      <c r="AY28" s="134"/>
      <c r="AZ28" s="134"/>
      <c r="BA28" s="134"/>
      <c r="BL28" s="8">
        <v>22</v>
      </c>
      <c r="BM28" s="8" t="str">
        <f>IF($AY28="","",VLOOKUP($AY28,部員ﾃﾞｰﾀ入力!$A$2:$R$61,2,FALSE))</f>
        <v/>
      </c>
      <c r="BN28" s="8" t="str">
        <f t="shared" si="0"/>
        <v/>
      </c>
      <c r="BS28" s="8" t="str">
        <f>IF($AS28="","",VLOOKUP($AS28,部員ﾃﾞｰﾀ入力!$A$2:$R$61,2,FALSE))</f>
        <v/>
      </c>
      <c r="BT28" s="8" t="str">
        <f t="shared" si="1"/>
        <v/>
      </c>
    </row>
    <row r="29" spans="1:72" ht="23.25" customHeight="1" x14ac:dyDescent="0.2">
      <c r="A29" s="86">
        <v>12</v>
      </c>
      <c r="B29" s="87"/>
      <c r="C29" s="88" t="str">
        <f>IF($AS29="","",VLOOKUP($AS29,部員ﾃﾞｰﾀ入力!$A$2:$R$61,17,FALSE))</f>
        <v/>
      </c>
      <c r="D29" s="88"/>
      <c r="E29" s="88"/>
      <c r="F29" s="88"/>
      <c r="G29" s="88"/>
      <c r="H29" s="88"/>
      <c r="I29" s="88"/>
      <c r="J29" s="88"/>
      <c r="K29" s="88"/>
      <c r="L29" s="89"/>
      <c r="M29" s="90" t="str">
        <f>IF($AS29="","",VLOOKUP($AS29,部員ﾃﾞｰﾀ入力!$A$2:$R$61,16,FALSE))</f>
        <v/>
      </c>
      <c r="N29" s="91"/>
      <c r="O29" s="87"/>
      <c r="P29" s="71"/>
      <c r="Q29" s="71"/>
      <c r="R29" s="71"/>
      <c r="S29" s="71"/>
      <c r="T29" s="3"/>
      <c r="V29" s="77">
        <v>23</v>
      </c>
      <c r="W29" s="77"/>
      <c r="X29" s="88" t="str">
        <f>IF($AY29="","",VLOOKUP($AY29,部員ﾃﾞｰﾀ入力!$A$2:$R$61,17,FALSE))</f>
        <v/>
      </c>
      <c r="Y29" s="88"/>
      <c r="Z29" s="88"/>
      <c r="AA29" s="88"/>
      <c r="AB29" s="88"/>
      <c r="AC29" s="88"/>
      <c r="AD29" s="88"/>
      <c r="AE29" s="88"/>
      <c r="AF29" s="88"/>
      <c r="AG29" s="89"/>
      <c r="AH29" s="90" t="str">
        <f>IF($AY29="","",VLOOKUP($AY29,部員ﾃﾞｰﾀ入力!$A$2:$R$61,16,FALSE))</f>
        <v/>
      </c>
      <c r="AI29" s="91"/>
      <c r="AJ29" s="87"/>
      <c r="AK29" s="71"/>
      <c r="AL29" s="71"/>
      <c r="AM29" s="71"/>
      <c r="AN29" s="71"/>
      <c r="AR29" s="135">
        <v>12</v>
      </c>
      <c r="AS29" s="134"/>
      <c r="AT29" s="134"/>
      <c r="AU29" s="134"/>
      <c r="AX29" s="9">
        <v>23</v>
      </c>
      <c r="AY29" s="134"/>
      <c r="AZ29" s="134"/>
      <c r="BA29" s="134"/>
      <c r="BL29" s="8">
        <v>23</v>
      </c>
      <c r="BM29" s="8" t="str">
        <f>IF($AY29="","",VLOOKUP($AY29,部員ﾃﾞｰﾀ入力!$A$2:$R$61,2,FALSE))</f>
        <v/>
      </c>
      <c r="BN29" s="8" t="str">
        <f t="shared" si="0"/>
        <v/>
      </c>
      <c r="BS29" s="8" t="str">
        <f>IF($AS29="","",VLOOKUP($AS29,部員ﾃﾞｰﾀ入力!$A$2:$R$61,2,FALSE))</f>
        <v/>
      </c>
      <c r="BT29" s="8" t="str">
        <f t="shared" si="1"/>
        <v/>
      </c>
    </row>
    <row r="30" spans="1:72" ht="23.25" customHeight="1" x14ac:dyDescent="0.2">
      <c r="A30" s="124"/>
      <c r="B30" s="76"/>
      <c r="C30" s="72" t="str">
        <f>IF($AS30="","",VLOOKUP($AS30,部員ﾃﾞｰﾀ入力!$A$2:$R$61,17,FALSE))</f>
        <v/>
      </c>
      <c r="D30" s="72"/>
      <c r="E30" s="72"/>
      <c r="F30" s="72"/>
      <c r="G30" s="72"/>
      <c r="H30" s="72"/>
      <c r="I30" s="72"/>
      <c r="J30" s="72"/>
      <c r="K30" s="72"/>
      <c r="L30" s="73"/>
      <c r="M30" s="74" t="str">
        <f>IF($AS30="","",VLOOKUP($AS30,部員ﾃﾞｰﾀ入力!$A$2:$R$61,16,FALSE))</f>
        <v/>
      </c>
      <c r="N30" s="75"/>
      <c r="O30" s="76"/>
      <c r="P30" s="77"/>
      <c r="Q30" s="77"/>
      <c r="R30" s="77"/>
      <c r="S30" s="77"/>
      <c r="T30" s="3"/>
      <c r="V30" s="77">
        <v>24</v>
      </c>
      <c r="W30" s="77"/>
      <c r="X30" s="88" t="str">
        <f>IF($AY30="","",VLOOKUP($AY30,部員ﾃﾞｰﾀ入力!$A$2:$R$61,17,FALSE))</f>
        <v/>
      </c>
      <c r="Y30" s="88"/>
      <c r="Z30" s="88"/>
      <c r="AA30" s="88"/>
      <c r="AB30" s="88"/>
      <c r="AC30" s="88"/>
      <c r="AD30" s="88"/>
      <c r="AE30" s="88"/>
      <c r="AF30" s="88"/>
      <c r="AG30" s="89"/>
      <c r="AH30" s="90" t="str">
        <f>IF($AY30="","",VLOOKUP($AY30,部員ﾃﾞｰﾀ入力!$A$2:$R$61,16,FALSE))</f>
        <v/>
      </c>
      <c r="AI30" s="91"/>
      <c r="AJ30" s="87"/>
      <c r="AK30" s="71"/>
      <c r="AL30" s="71"/>
      <c r="AM30" s="71"/>
      <c r="AN30" s="71"/>
      <c r="AR30" s="136"/>
      <c r="AS30" s="134"/>
      <c r="AT30" s="134"/>
      <c r="AU30" s="134"/>
      <c r="AX30" s="9">
        <v>24</v>
      </c>
      <c r="AY30" s="134"/>
      <c r="AZ30" s="134"/>
      <c r="BA30" s="134"/>
      <c r="BL30" s="8">
        <v>24</v>
      </c>
      <c r="BM30" s="8" t="str">
        <f>IF($AY30="","",VLOOKUP($AY30,部員ﾃﾞｰﾀ入力!$A$2:$R$61,2,FALSE))</f>
        <v/>
      </c>
      <c r="BN30" s="8" t="str">
        <f t="shared" si="0"/>
        <v/>
      </c>
      <c r="BS30" s="8" t="str">
        <f>IF($AS30="","",VLOOKUP($AS30,部員ﾃﾞｰﾀ入力!$A$2:$R$61,2,FALSE))</f>
        <v/>
      </c>
      <c r="BT30" s="8" t="str">
        <f t="shared" si="1"/>
        <v/>
      </c>
    </row>
    <row r="31" spans="1:72" ht="23.25" customHeight="1" x14ac:dyDescent="0.2">
      <c r="A31" s="86">
        <v>13</v>
      </c>
      <c r="B31" s="87"/>
      <c r="C31" s="88" t="str">
        <f>IF($AS31="","",VLOOKUP($AS31,部員ﾃﾞｰﾀ入力!$A$2:$R$61,17,FALSE))</f>
        <v/>
      </c>
      <c r="D31" s="88"/>
      <c r="E31" s="88"/>
      <c r="F31" s="88"/>
      <c r="G31" s="88"/>
      <c r="H31" s="88"/>
      <c r="I31" s="88"/>
      <c r="J31" s="88"/>
      <c r="K31" s="88"/>
      <c r="L31" s="89"/>
      <c r="M31" s="90" t="str">
        <f>IF($AS31="","",VLOOKUP($AS31,部員ﾃﾞｰﾀ入力!$A$2:$R$61,16,FALSE))</f>
        <v/>
      </c>
      <c r="N31" s="91"/>
      <c r="O31" s="87"/>
      <c r="P31" s="71"/>
      <c r="Q31" s="71"/>
      <c r="R31" s="71"/>
      <c r="S31" s="71"/>
      <c r="T31" s="3"/>
      <c r="V31" s="77">
        <v>25</v>
      </c>
      <c r="W31" s="77"/>
      <c r="X31" s="88" t="str">
        <f>IF($AY31="","",VLOOKUP($AY31,部員ﾃﾞｰﾀ入力!$A$2:$R$61,17,FALSE))</f>
        <v/>
      </c>
      <c r="Y31" s="88"/>
      <c r="Z31" s="88"/>
      <c r="AA31" s="88"/>
      <c r="AB31" s="88"/>
      <c r="AC31" s="88"/>
      <c r="AD31" s="88"/>
      <c r="AE31" s="88"/>
      <c r="AF31" s="88"/>
      <c r="AG31" s="89"/>
      <c r="AH31" s="90" t="str">
        <f>IF($AY31="","",VLOOKUP($AY31,部員ﾃﾞｰﾀ入力!$A$2:$R$61,16,FALSE))</f>
        <v/>
      </c>
      <c r="AI31" s="91"/>
      <c r="AJ31" s="87"/>
      <c r="AK31" s="71"/>
      <c r="AL31" s="71"/>
      <c r="AM31" s="71"/>
      <c r="AN31" s="71"/>
      <c r="AR31" s="135">
        <v>13</v>
      </c>
      <c r="AS31" s="134"/>
      <c r="AT31" s="134"/>
      <c r="AU31" s="134"/>
      <c r="AX31" s="9">
        <v>25</v>
      </c>
      <c r="AY31" s="134"/>
      <c r="AZ31" s="134"/>
      <c r="BA31" s="134"/>
      <c r="BL31" s="8">
        <v>25</v>
      </c>
      <c r="BM31" s="8" t="str">
        <f>IF($AY31="","",VLOOKUP($AY31,部員ﾃﾞｰﾀ入力!$A$2:$R$61,2,FALSE))</f>
        <v/>
      </c>
      <c r="BN31" s="8" t="str">
        <f t="shared" si="0"/>
        <v/>
      </c>
      <c r="BS31" s="8" t="str">
        <f>IF($AS31="","",VLOOKUP($AS31,部員ﾃﾞｰﾀ入力!$A$2:$R$61,2,FALSE))</f>
        <v/>
      </c>
      <c r="BT31" s="8" t="str">
        <f t="shared" si="1"/>
        <v/>
      </c>
    </row>
    <row r="32" spans="1:72" ht="23.25" customHeight="1" x14ac:dyDescent="0.2">
      <c r="A32" s="86"/>
      <c r="B32" s="87"/>
      <c r="C32" s="88" t="str">
        <f>IF($AS32="","",VLOOKUP($AS32,部員ﾃﾞｰﾀ入力!$A$2:$R$61,17,FALSE))</f>
        <v/>
      </c>
      <c r="D32" s="88"/>
      <c r="E32" s="88"/>
      <c r="F32" s="88"/>
      <c r="G32" s="88"/>
      <c r="H32" s="88"/>
      <c r="I32" s="88"/>
      <c r="J32" s="88"/>
      <c r="K32" s="88"/>
      <c r="L32" s="89"/>
      <c r="M32" s="90" t="str">
        <f>IF($AS32="","",VLOOKUP($AS32,部員ﾃﾞｰﾀ入力!$A$2:$R$61,16,FALSE))</f>
        <v/>
      </c>
      <c r="N32" s="91"/>
      <c r="O32" s="87"/>
      <c r="P32" s="71"/>
      <c r="Q32" s="71"/>
      <c r="R32" s="71"/>
      <c r="S32" s="71"/>
      <c r="T32" s="3"/>
      <c r="V32" s="77">
        <v>26</v>
      </c>
      <c r="W32" s="77"/>
      <c r="X32" s="88" t="str">
        <f>IF($AY32="","",VLOOKUP($AY32,部員ﾃﾞｰﾀ入力!$A$2:$R$61,17,FALSE))</f>
        <v/>
      </c>
      <c r="Y32" s="88"/>
      <c r="Z32" s="88"/>
      <c r="AA32" s="88"/>
      <c r="AB32" s="88"/>
      <c r="AC32" s="88"/>
      <c r="AD32" s="88"/>
      <c r="AE32" s="88"/>
      <c r="AF32" s="88"/>
      <c r="AG32" s="89"/>
      <c r="AH32" s="90" t="str">
        <f>IF($AY32="","",VLOOKUP($AY32,部員ﾃﾞｰﾀ入力!$A$2:$R$61,16,FALSE))</f>
        <v/>
      </c>
      <c r="AI32" s="91"/>
      <c r="AJ32" s="87"/>
      <c r="AK32" s="71"/>
      <c r="AL32" s="71"/>
      <c r="AM32" s="71"/>
      <c r="AN32" s="71"/>
      <c r="AR32" s="136"/>
      <c r="AS32" s="134"/>
      <c r="AT32" s="134"/>
      <c r="AU32" s="134"/>
      <c r="AX32" s="9">
        <v>26</v>
      </c>
      <c r="AY32" s="134"/>
      <c r="AZ32" s="134"/>
      <c r="BA32" s="134"/>
      <c r="BL32" s="8">
        <v>26</v>
      </c>
      <c r="BM32" s="8" t="str">
        <f>IF($AY32="","",VLOOKUP($AY32,部員ﾃﾞｰﾀ入力!$A$2:$R$61,2,FALSE))</f>
        <v/>
      </c>
      <c r="BN32" s="8" t="str">
        <f t="shared" si="0"/>
        <v/>
      </c>
      <c r="BS32" s="8" t="str">
        <f>IF($AS32="","",VLOOKUP($AS32,部員ﾃﾞｰﾀ入力!$A$2:$R$61,2,FALSE))</f>
        <v/>
      </c>
      <c r="BT32" s="8" t="str">
        <f t="shared" si="1"/>
        <v/>
      </c>
    </row>
    <row r="33" spans="1:72" ht="23.25" customHeight="1" x14ac:dyDescent="0.2">
      <c r="A33" s="86">
        <v>14</v>
      </c>
      <c r="B33" s="87"/>
      <c r="C33" s="88" t="str">
        <f>IF($AS33="","",VLOOKUP($AS33,部員ﾃﾞｰﾀ入力!$A$2:$R$61,17,FALSE))</f>
        <v/>
      </c>
      <c r="D33" s="88"/>
      <c r="E33" s="88"/>
      <c r="F33" s="88"/>
      <c r="G33" s="88"/>
      <c r="H33" s="88"/>
      <c r="I33" s="88"/>
      <c r="J33" s="88"/>
      <c r="K33" s="88"/>
      <c r="L33" s="89"/>
      <c r="M33" s="90" t="str">
        <f>IF($AS33="","",VLOOKUP($AS33,部員ﾃﾞｰﾀ入力!$A$2:$R$61,16,FALSE))</f>
        <v/>
      </c>
      <c r="N33" s="91"/>
      <c r="O33" s="87"/>
      <c r="P33" s="71"/>
      <c r="Q33" s="71"/>
      <c r="R33" s="71"/>
      <c r="S33" s="71"/>
      <c r="T33" s="3"/>
      <c r="V33" s="77">
        <v>27</v>
      </c>
      <c r="W33" s="77"/>
      <c r="X33" s="88" t="str">
        <f>IF($AY33="","",VLOOKUP($AY33,部員ﾃﾞｰﾀ入力!$A$2:$R$61,17,FALSE))</f>
        <v/>
      </c>
      <c r="Y33" s="88"/>
      <c r="Z33" s="88"/>
      <c r="AA33" s="88"/>
      <c r="AB33" s="88"/>
      <c r="AC33" s="88"/>
      <c r="AD33" s="88"/>
      <c r="AE33" s="88"/>
      <c r="AF33" s="88"/>
      <c r="AG33" s="89"/>
      <c r="AH33" s="90" t="str">
        <f>IF($AY33="","",VLOOKUP($AY33,部員ﾃﾞｰﾀ入力!$A$2:$R$61,16,FALSE))</f>
        <v/>
      </c>
      <c r="AI33" s="91"/>
      <c r="AJ33" s="87"/>
      <c r="AK33" s="71"/>
      <c r="AL33" s="71"/>
      <c r="AM33" s="71"/>
      <c r="AN33" s="71"/>
      <c r="AR33" s="135">
        <v>14</v>
      </c>
      <c r="AS33" s="134"/>
      <c r="AT33" s="134"/>
      <c r="AU33" s="134"/>
      <c r="AX33" s="9">
        <v>27</v>
      </c>
      <c r="AY33" s="134"/>
      <c r="AZ33" s="134"/>
      <c r="BA33" s="134"/>
      <c r="BL33" s="8">
        <v>27</v>
      </c>
      <c r="BM33" s="8" t="str">
        <f>IF($AY33="","",VLOOKUP($AY33,部員ﾃﾞｰﾀ入力!$A$2:$R$61,2,FALSE))</f>
        <v/>
      </c>
      <c r="BN33" s="8" t="str">
        <f t="shared" si="0"/>
        <v/>
      </c>
      <c r="BS33" s="8" t="str">
        <f>IF($AS33="","",VLOOKUP($AS33,部員ﾃﾞｰﾀ入力!$A$2:$R$61,2,FALSE))</f>
        <v/>
      </c>
      <c r="BT33" s="8" t="str">
        <f t="shared" si="1"/>
        <v/>
      </c>
    </row>
    <row r="34" spans="1:72" ht="23.25" customHeight="1" x14ac:dyDescent="0.2">
      <c r="A34" s="86"/>
      <c r="B34" s="87"/>
      <c r="C34" s="88" t="str">
        <f>IF($AS34="","",VLOOKUP($AS34,部員ﾃﾞｰﾀ入力!$A$2:$R$61,17,FALSE))</f>
        <v/>
      </c>
      <c r="D34" s="88"/>
      <c r="E34" s="88"/>
      <c r="F34" s="88"/>
      <c r="G34" s="88"/>
      <c r="H34" s="88"/>
      <c r="I34" s="88"/>
      <c r="J34" s="88"/>
      <c r="K34" s="88"/>
      <c r="L34" s="89"/>
      <c r="M34" s="90" t="str">
        <f>IF($AS34="","",VLOOKUP($AS34,部員ﾃﾞｰﾀ入力!$A$2:$R$61,16,FALSE))</f>
        <v/>
      </c>
      <c r="N34" s="91"/>
      <c r="O34" s="87"/>
      <c r="P34" s="71"/>
      <c r="Q34" s="71"/>
      <c r="R34" s="71"/>
      <c r="S34" s="71"/>
      <c r="T34" s="3"/>
      <c r="V34" s="77">
        <v>28</v>
      </c>
      <c r="W34" s="77"/>
      <c r="X34" s="88" t="str">
        <f>IF($AY34="","",VLOOKUP($AY34,部員ﾃﾞｰﾀ入力!$A$2:$R$61,17,FALSE))</f>
        <v/>
      </c>
      <c r="Y34" s="88"/>
      <c r="Z34" s="88"/>
      <c r="AA34" s="88"/>
      <c r="AB34" s="88"/>
      <c r="AC34" s="88"/>
      <c r="AD34" s="88"/>
      <c r="AE34" s="88"/>
      <c r="AF34" s="88"/>
      <c r="AG34" s="89"/>
      <c r="AH34" s="90" t="str">
        <f>IF($AY34="","",VLOOKUP($AY34,部員ﾃﾞｰﾀ入力!$A$2:$R$61,16,FALSE))</f>
        <v/>
      </c>
      <c r="AI34" s="91"/>
      <c r="AJ34" s="87"/>
      <c r="AK34" s="71"/>
      <c r="AL34" s="71"/>
      <c r="AM34" s="71"/>
      <c r="AN34" s="71"/>
      <c r="AR34" s="136"/>
      <c r="AS34" s="134"/>
      <c r="AT34" s="134"/>
      <c r="AU34" s="134"/>
      <c r="AX34" s="9">
        <v>28</v>
      </c>
      <c r="AY34" s="134"/>
      <c r="AZ34" s="134"/>
      <c r="BA34" s="134"/>
      <c r="BL34" s="8">
        <v>28</v>
      </c>
      <c r="BM34" s="8" t="str">
        <f>IF($AY34="","",VLOOKUP($AY34,部員ﾃﾞｰﾀ入力!$A$2:$R$61,2,FALSE))</f>
        <v/>
      </c>
      <c r="BN34" s="8" t="str">
        <f t="shared" si="0"/>
        <v/>
      </c>
      <c r="BS34" s="8" t="str">
        <f>IF($AS34="","",VLOOKUP($AS34,部員ﾃﾞｰﾀ入力!$A$2:$R$61,2,FALSE))</f>
        <v/>
      </c>
      <c r="BT34" s="8" t="str">
        <f t="shared" si="1"/>
        <v/>
      </c>
    </row>
    <row r="35" spans="1:72" ht="23.25" customHeight="1" x14ac:dyDescent="0.2">
      <c r="A35" s="86">
        <v>15</v>
      </c>
      <c r="B35" s="87"/>
      <c r="C35" s="88" t="str">
        <f>IF($AS35="","",VLOOKUP($AS35,部員ﾃﾞｰﾀ入力!$A$2:$R$61,17,FALSE))</f>
        <v/>
      </c>
      <c r="D35" s="88"/>
      <c r="E35" s="88"/>
      <c r="F35" s="88"/>
      <c r="G35" s="88"/>
      <c r="H35" s="88"/>
      <c r="I35" s="88"/>
      <c r="J35" s="88"/>
      <c r="K35" s="88"/>
      <c r="L35" s="89"/>
      <c r="M35" s="90" t="str">
        <f>IF($AS35="","",VLOOKUP($AS35,部員ﾃﾞｰﾀ入力!$A$2:$R$61,16,FALSE))</f>
        <v/>
      </c>
      <c r="N35" s="91"/>
      <c r="O35" s="87"/>
      <c r="P35" s="71"/>
      <c r="Q35" s="71"/>
      <c r="R35" s="71"/>
      <c r="S35" s="71"/>
      <c r="T35" s="3"/>
      <c r="V35" s="77">
        <v>29</v>
      </c>
      <c r="W35" s="77"/>
      <c r="X35" s="88" t="str">
        <f>IF($AY35="","",VLOOKUP($AY35,部員ﾃﾞｰﾀ入力!$A$2:$R$61,17,FALSE))</f>
        <v/>
      </c>
      <c r="Y35" s="88"/>
      <c r="Z35" s="88"/>
      <c r="AA35" s="88"/>
      <c r="AB35" s="88"/>
      <c r="AC35" s="88"/>
      <c r="AD35" s="88"/>
      <c r="AE35" s="88"/>
      <c r="AF35" s="88"/>
      <c r="AG35" s="89"/>
      <c r="AH35" s="90" t="str">
        <f>IF($AY35="","",VLOOKUP($AY35,部員ﾃﾞｰﾀ入力!$A$2:$R$61,16,FALSE))</f>
        <v/>
      </c>
      <c r="AI35" s="91"/>
      <c r="AJ35" s="87"/>
      <c r="AK35" s="71"/>
      <c r="AL35" s="71"/>
      <c r="AM35" s="71"/>
      <c r="AN35" s="71"/>
      <c r="AR35" s="135">
        <v>15</v>
      </c>
      <c r="AS35" s="134"/>
      <c r="AT35" s="134"/>
      <c r="AU35" s="134"/>
      <c r="AX35" s="9">
        <v>29</v>
      </c>
      <c r="AY35" s="134"/>
      <c r="AZ35" s="134"/>
      <c r="BA35" s="134"/>
      <c r="BL35" s="8">
        <v>29</v>
      </c>
      <c r="BM35" s="8" t="str">
        <f>IF($AY35="","",VLOOKUP($AY35,部員ﾃﾞｰﾀ入力!$A$2:$R$61,2,FALSE))</f>
        <v/>
      </c>
      <c r="BN35" s="8" t="str">
        <f t="shared" si="0"/>
        <v/>
      </c>
      <c r="BS35" s="8" t="str">
        <f>IF($AS35="","",VLOOKUP($AS35,部員ﾃﾞｰﾀ入力!$A$2:$R$61,2,FALSE))</f>
        <v/>
      </c>
      <c r="BT35" s="8" t="str">
        <f t="shared" si="1"/>
        <v/>
      </c>
    </row>
    <row r="36" spans="1:72" ht="23.25" customHeight="1" x14ac:dyDescent="0.2">
      <c r="A36" s="86"/>
      <c r="B36" s="87"/>
      <c r="C36" s="88" t="str">
        <f>IF($AS36="","",VLOOKUP($AS36,部員ﾃﾞｰﾀ入力!$A$2:$R$61,17,FALSE))</f>
        <v/>
      </c>
      <c r="D36" s="88"/>
      <c r="E36" s="88"/>
      <c r="F36" s="88"/>
      <c r="G36" s="88"/>
      <c r="H36" s="88"/>
      <c r="I36" s="88"/>
      <c r="J36" s="88"/>
      <c r="K36" s="88"/>
      <c r="L36" s="89"/>
      <c r="M36" s="90" t="str">
        <f>IF($AS36="","",VLOOKUP($AS36,部員ﾃﾞｰﾀ入力!$A$2:$R$61,16,FALSE))</f>
        <v/>
      </c>
      <c r="N36" s="91"/>
      <c r="O36" s="87"/>
      <c r="P36" s="71"/>
      <c r="Q36" s="71"/>
      <c r="R36" s="71"/>
      <c r="S36" s="71"/>
      <c r="T36" s="3"/>
      <c r="V36" s="77">
        <v>30</v>
      </c>
      <c r="W36" s="77"/>
      <c r="X36" s="72" t="str">
        <f>IF($AY36="","",VLOOKUP($AY36,部員ﾃﾞｰﾀ入力!$A$2:$R$61,17,FALSE))</f>
        <v/>
      </c>
      <c r="Y36" s="72"/>
      <c r="Z36" s="72"/>
      <c r="AA36" s="72"/>
      <c r="AB36" s="72"/>
      <c r="AC36" s="72"/>
      <c r="AD36" s="72"/>
      <c r="AE36" s="72"/>
      <c r="AF36" s="72"/>
      <c r="AG36" s="73"/>
      <c r="AH36" s="74" t="str">
        <f>IF($AY36="","",VLOOKUP($AY36,部員ﾃﾞｰﾀ入力!$A$2:$R$61,16,FALSE))</f>
        <v/>
      </c>
      <c r="AI36" s="75"/>
      <c r="AJ36" s="76"/>
      <c r="AK36" s="77"/>
      <c r="AL36" s="77"/>
      <c r="AM36" s="77"/>
      <c r="AN36" s="77"/>
      <c r="AR36" s="136"/>
      <c r="AS36" s="134"/>
      <c r="AT36" s="134"/>
      <c r="AU36" s="134"/>
      <c r="AX36" s="9">
        <v>30</v>
      </c>
      <c r="AY36" s="134"/>
      <c r="AZ36" s="134"/>
      <c r="BA36" s="134"/>
      <c r="BL36" s="8">
        <v>30</v>
      </c>
      <c r="BM36" s="8" t="str">
        <f>IF($AY36="","",VLOOKUP($AY36,部員ﾃﾞｰﾀ入力!$A$2:$R$61,2,FALSE))</f>
        <v/>
      </c>
      <c r="BN36" s="8" t="str">
        <f t="shared" si="0"/>
        <v/>
      </c>
      <c r="BS36" s="8" t="str">
        <f>IF($AS36="","",VLOOKUP($AS36,部員ﾃﾞｰﾀ入力!$A$2:$R$61,2,FALSE))</f>
        <v/>
      </c>
      <c r="BT36" s="8" t="str">
        <f t="shared" si="1"/>
        <v/>
      </c>
    </row>
    <row r="37" spans="1:72" ht="23.25" customHeight="1" x14ac:dyDescent="0.2">
      <c r="A37" s="86">
        <v>16</v>
      </c>
      <c r="B37" s="87"/>
      <c r="C37" s="88" t="str">
        <f>IF($AS37="","",VLOOKUP($AS37,部員ﾃﾞｰﾀ入力!$A$2:$R$61,17,FALSE))</f>
        <v/>
      </c>
      <c r="D37" s="88"/>
      <c r="E37" s="88"/>
      <c r="F37" s="88"/>
      <c r="G37" s="88"/>
      <c r="H37" s="88"/>
      <c r="I37" s="88"/>
      <c r="J37" s="88"/>
      <c r="K37" s="88"/>
      <c r="L37" s="89"/>
      <c r="M37" s="90" t="str">
        <f>IF($AS37="","",VLOOKUP($AS37,部員ﾃﾞｰﾀ入力!$A$2:$R$61,16,FALSE))</f>
        <v/>
      </c>
      <c r="N37" s="91"/>
      <c r="O37" s="87"/>
      <c r="P37" s="71"/>
      <c r="Q37" s="71"/>
      <c r="R37" s="71"/>
      <c r="S37" s="71"/>
      <c r="T37" s="3"/>
      <c r="V37" s="77">
        <v>31</v>
      </c>
      <c r="W37" s="77"/>
      <c r="X37" s="88" t="str">
        <f>IF($AY37="","",VLOOKUP($AY37,部員ﾃﾞｰﾀ入力!$A$2:$R$61,17,FALSE))</f>
        <v/>
      </c>
      <c r="Y37" s="88"/>
      <c r="Z37" s="88"/>
      <c r="AA37" s="88"/>
      <c r="AB37" s="88"/>
      <c r="AC37" s="88"/>
      <c r="AD37" s="88"/>
      <c r="AE37" s="88"/>
      <c r="AF37" s="88"/>
      <c r="AG37" s="89"/>
      <c r="AH37" s="90" t="str">
        <f>IF($AY37="","",VLOOKUP($AY37,部員ﾃﾞｰﾀ入力!$A$2:$R$61,16,FALSE))</f>
        <v/>
      </c>
      <c r="AI37" s="91"/>
      <c r="AJ37" s="87"/>
      <c r="AK37" s="71"/>
      <c r="AL37" s="71"/>
      <c r="AM37" s="71"/>
      <c r="AN37" s="71"/>
      <c r="AR37" s="135">
        <v>16</v>
      </c>
      <c r="AS37" s="134"/>
      <c r="AT37" s="134"/>
      <c r="AU37" s="134"/>
      <c r="AX37" s="9">
        <v>31</v>
      </c>
      <c r="AY37" s="134"/>
      <c r="AZ37" s="134"/>
      <c r="BA37" s="134"/>
      <c r="BL37" s="8">
        <v>31</v>
      </c>
      <c r="BM37" s="8" t="str">
        <f>IF($AY37="","",VLOOKUP($AY37,部員ﾃﾞｰﾀ入力!$A$2:$R$61,2,FALSE))</f>
        <v/>
      </c>
      <c r="BN37" s="8" t="str">
        <f t="shared" si="0"/>
        <v/>
      </c>
      <c r="BS37" s="8" t="str">
        <f>IF($AS37="","",VLOOKUP($AS37,部員ﾃﾞｰﾀ入力!$A$2:$R$61,2,FALSE))</f>
        <v/>
      </c>
      <c r="BT37" s="8" t="str">
        <f t="shared" si="1"/>
        <v/>
      </c>
    </row>
    <row r="38" spans="1:72" ht="23.25" customHeight="1" x14ac:dyDescent="0.2">
      <c r="A38" s="78"/>
      <c r="B38" s="79"/>
      <c r="C38" s="80" t="str">
        <f>IF($AS38="","",VLOOKUP($AS38,部員ﾃﾞｰﾀ入力!$A$2:$R$61,17,FALSE))</f>
        <v/>
      </c>
      <c r="D38" s="80"/>
      <c r="E38" s="80"/>
      <c r="F38" s="80"/>
      <c r="G38" s="80"/>
      <c r="H38" s="80"/>
      <c r="I38" s="80"/>
      <c r="J38" s="80"/>
      <c r="K38" s="80"/>
      <c r="L38" s="81"/>
      <c r="M38" s="82" t="str">
        <f>IF($AS38="","",VLOOKUP($AS38,部員ﾃﾞｰﾀ入力!$A$2:$R$61,16,FALSE))</f>
        <v/>
      </c>
      <c r="N38" s="83"/>
      <c r="O38" s="79"/>
      <c r="P38" s="108"/>
      <c r="Q38" s="108"/>
      <c r="R38" s="108"/>
      <c r="S38" s="108"/>
      <c r="T38" s="3"/>
      <c r="V38" s="108">
        <v>32</v>
      </c>
      <c r="W38" s="108"/>
      <c r="X38" s="80" t="str">
        <f>IF($AY38="","",VLOOKUP($AY38,部員ﾃﾞｰﾀ入力!$A$2:$R$61,17,FALSE))</f>
        <v/>
      </c>
      <c r="Y38" s="80"/>
      <c r="Z38" s="80"/>
      <c r="AA38" s="80"/>
      <c r="AB38" s="80"/>
      <c r="AC38" s="80"/>
      <c r="AD38" s="80"/>
      <c r="AE38" s="80"/>
      <c r="AF38" s="80"/>
      <c r="AG38" s="81"/>
      <c r="AH38" s="82" t="str">
        <f>IF($AY38="","",VLOOKUP($AY38,部員ﾃﾞｰﾀ入力!$A$2:$R$61,16,FALSE))</f>
        <v/>
      </c>
      <c r="AI38" s="83"/>
      <c r="AJ38" s="79"/>
      <c r="AK38" s="108"/>
      <c r="AL38" s="108"/>
      <c r="AM38" s="108"/>
      <c r="AN38" s="108"/>
      <c r="AR38" s="136"/>
      <c r="AS38" s="134"/>
      <c r="AT38" s="134"/>
      <c r="AU38" s="134"/>
      <c r="AX38" s="9">
        <v>32</v>
      </c>
      <c r="AY38" s="134"/>
      <c r="AZ38" s="134"/>
      <c r="BA38" s="134"/>
      <c r="BL38" s="8">
        <v>32</v>
      </c>
      <c r="BM38" s="8" t="str">
        <f>IF($AY38="","",VLOOKUP($AY38,部員ﾃﾞｰﾀ入力!$A$2:$R$61,2,FALSE))</f>
        <v/>
      </c>
      <c r="BN38" s="8" t="str">
        <f t="shared" si="0"/>
        <v/>
      </c>
      <c r="BS38" s="8" t="str">
        <f>IF($AS38="","",VLOOKUP($AS38,部員ﾃﾞｰﾀ入力!$A$2:$R$61,2,FALSE))</f>
        <v/>
      </c>
      <c r="BT38" s="8" t="str">
        <f t="shared" si="1"/>
        <v/>
      </c>
    </row>
    <row r="39" spans="1:72" ht="22.05" customHeight="1" x14ac:dyDescent="0.2">
      <c r="T39" s="3"/>
      <c r="X39" s="3"/>
    </row>
    <row r="40" spans="1:72" ht="22.05" customHeight="1" x14ac:dyDescent="0.2">
      <c r="T40" s="3"/>
      <c r="X40" s="3"/>
    </row>
  </sheetData>
  <mergeCells count="341">
    <mergeCell ref="R1:AN1"/>
    <mergeCell ref="V26:W26"/>
    <mergeCell ref="X26:AG26"/>
    <mergeCell ref="AH26:AI26"/>
    <mergeCell ref="AJ26:AN26"/>
    <mergeCell ref="V25:W25"/>
    <mergeCell ref="X25:AG25"/>
    <mergeCell ref="AY23:BA23"/>
    <mergeCell ref="AY24:BA24"/>
    <mergeCell ref="AY25:BA25"/>
    <mergeCell ref="AY26:BA26"/>
    <mergeCell ref="AR21:AR22"/>
    <mergeCell ref="AR23:AR24"/>
    <mergeCell ref="AR25:AR26"/>
    <mergeCell ref="AS21:AU21"/>
    <mergeCell ref="AS22:AU22"/>
    <mergeCell ref="AS23:AU23"/>
    <mergeCell ref="AH25:AI25"/>
    <mergeCell ref="AJ25:AN25"/>
    <mergeCell ref="V24:W24"/>
    <mergeCell ref="X24:AG24"/>
    <mergeCell ref="AH24:AI24"/>
    <mergeCell ref="AJ24:AN24"/>
    <mergeCell ref="AS24:AU24"/>
    <mergeCell ref="C21:L21"/>
    <mergeCell ref="M21:N21"/>
    <mergeCell ref="O21:S21"/>
    <mergeCell ref="C22:L22"/>
    <mergeCell ref="M22:N22"/>
    <mergeCell ref="A25:B26"/>
    <mergeCell ref="C25:L25"/>
    <mergeCell ref="M25:N25"/>
    <mergeCell ref="O25:S25"/>
    <mergeCell ref="C26:L26"/>
    <mergeCell ref="M26:N26"/>
    <mergeCell ref="O26:S26"/>
    <mergeCell ref="O22:S22"/>
    <mergeCell ref="A23:B24"/>
    <mergeCell ref="C23:L23"/>
    <mergeCell ref="M23:N23"/>
    <mergeCell ref="O23:S23"/>
    <mergeCell ref="A13:B14"/>
    <mergeCell ref="C13:L13"/>
    <mergeCell ref="M12:N12"/>
    <mergeCell ref="O12:S12"/>
    <mergeCell ref="A19:B20"/>
    <mergeCell ref="C19:L19"/>
    <mergeCell ref="M19:N19"/>
    <mergeCell ref="O19:S19"/>
    <mergeCell ref="C20:L20"/>
    <mergeCell ref="M20:N20"/>
    <mergeCell ref="O20:S20"/>
    <mergeCell ref="A11:B12"/>
    <mergeCell ref="C11:L11"/>
    <mergeCell ref="C12:L12"/>
    <mergeCell ref="M8:N8"/>
    <mergeCell ref="O8:S8"/>
    <mergeCell ref="C24:L24"/>
    <mergeCell ref="M24:N24"/>
    <mergeCell ref="O24:S24"/>
    <mergeCell ref="A17:B18"/>
    <mergeCell ref="C17:L17"/>
    <mergeCell ref="M17:N17"/>
    <mergeCell ref="O17:S17"/>
    <mergeCell ref="M13:N13"/>
    <mergeCell ref="O13:S13"/>
    <mergeCell ref="C14:L14"/>
    <mergeCell ref="M14:N14"/>
    <mergeCell ref="O14:S14"/>
    <mergeCell ref="A15:B16"/>
    <mergeCell ref="M15:N15"/>
    <mergeCell ref="C18:L18"/>
    <mergeCell ref="M18:N18"/>
    <mergeCell ref="O18:S18"/>
    <mergeCell ref="C16:L16"/>
    <mergeCell ref="M16:N16"/>
    <mergeCell ref="O16:S16"/>
    <mergeCell ref="O15:S15"/>
    <mergeCell ref="C15:L15"/>
    <mergeCell ref="V20:W20"/>
    <mergeCell ref="X20:AG20"/>
    <mergeCell ref="AH20:AI20"/>
    <mergeCell ref="AJ20:AN20"/>
    <mergeCell ref="V19:W19"/>
    <mergeCell ref="X19:AG19"/>
    <mergeCell ref="AH19:AI19"/>
    <mergeCell ref="A6:B6"/>
    <mergeCell ref="C6:L6"/>
    <mergeCell ref="M6:N6"/>
    <mergeCell ref="O6:S6"/>
    <mergeCell ref="A7:B8"/>
    <mergeCell ref="A9:B10"/>
    <mergeCell ref="C9:L9"/>
    <mergeCell ref="M9:N9"/>
    <mergeCell ref="C7:L7"/>
    <mergeCell ref="M7:N7"/>
    <mergeCell ref="O9:S9"/>
    <mergeCell ref="M11:N11"/>
    <mergeCell ref="O11:S11"/>
    <mergeCell ref="M10:N10"/>
    <mergeCell ref="O10:S10"/>
    <mergeCell ref="C10:L10"/>
    <mergeCell ref="C8:L8"/>
    <mergeCell ref="O7:S7"/>
    <mergeCell ref="V18:W18"/>
    <mergeCell ref="X18:AG18"/>
    <mergeCell ref="AH18:AI18"/>
    <mergeCell ref="AJ18:AN18"/>
    <mergeCell ref="V17:W17"/>
    <mergeCell ref="X17:AG17"/>
    <mergeCell ref="AH17:AI17"/>
    <mergeCell ref="AJ17:AN17"/>
    <mergeCell ref="AJ19:AN19"/>
    <mergeCell ref="AH14:AI14"/>
    <mergeCell ref="AJ14:AN14"/>
    <mergeCell ref="X14:AG14"/>
    <mergeCell ref="V16:W16"/>
    <mergeCell ref="X16:AG16"/>
    <mergeCell ref="AH16:AI16"/>
    <mergeCell ref="AJ16:AN16"/>
    <mergeCell ref="V15:W15"/>
    <mergeCell ref="X15:AG15"/>
    <mergeCell ref="AH15:AI15"/>
    <mergeCell ref="AJ15:AN15"/>
    <mergeCell ref="AR19:AR20"/>
    <mergeCell ref="AR11:AR12"/>
    <mergeCell ref="AR17:AR18"/>
    <mergeCell ref="AJ9:AN9"/>
    <mergeCell ref="X8:AG8"/>
    <mergeCell ref="A3:C3"/>
    <mergeCell ref="D3:H3"/>
    <mergeCell ref="V3:Y3"/>
    <mergeCell ref="V5:AB5"/>
    <mergeCell ref="A5:F5"/>
    <mergeCell ref="I3:M3"/>
    <mergeCell ref="N3:P3"/>
    <mergeCell ref="Q3:U3"/>
    <mergeCell ref="AJ7:AN7"/>
    <mergeCell ref="X6:AG6"/>
    <mergeCell ref="AH6:AI6"/>
    <mergeCell ref="AJ6:AN6"/>
    <mergeCell ref="X7:AG7"/>
    <mergeCell ref="AH8:AI8"/>
    <mergeCell ref="AJ8:AN8"/>
    <mergeCell ref="V11:W11"/>
    <mergeCell ref="V13:W13"/>
    <mergeCell ref="V14:W14"/>
    <mergeCell ref="V10:W10"/>
    <mergeCell ref="V6:W6"/>
    <mergeCell ref="V7:W7"/>
    <mergeCell ref="V8:W8"/>
    <mergeCell ref="V9:W9"/>
    <mergeCell ref="V12:W12"/>
    <mergeCell ref="AH7:AI7"/>
    <mergeCell ref="X9:AG9"/>
    <mergeCell ref="AH9:AI9"/>
    <mergeCell ref="X10:AG10"/>
    <mergeCell ref="AH10:AI10"/>
    <mergeCell ref="X11:AG11"/>
    <mergeCell ref="AH11:AI11"/>
    <mergeCell ref="X12:AG12"/>
    <mergeCell ref="AH12:AI12"/>
    <mergeCell ref="AS18:AU18"/>
    <mergeCell ref="AS7:AU7"/>
    <mergeCell ref="AS8:AU8"/>
    <mergeCell ref="AS9:AU9"/>
    <mergeCell ref="AS10:AU10"/>
    <mergeCell ref="AS11:AU11"/>
    <mergeCell ref="AS12:AU12"/>
    <mergeCell ref="AS13:AU13"/>
    <mergeCell ref="Z3:AJ3"/>
    <mergeCell ref="AK3:AN3"/>
    <mergeCell ref="AR7:AR8"/>
    <mergeCell ref="AR9:AR10"/>
    <mergeCell ref="X13:AG13"/>
    <mergeCell ref="AH13:AI13"/>
    <mergeCell ref="AJ13:AN13"/>
    <mergeCell ref="AJ10:AN10"/>
    <mergeCell ref="AJ11:AN11"/>
    <mergeCell ref="AJ12:AN12"/>
    <mergeCell ref="AY17:BA17"/>
    <mergeCell ref="AY18:BA18"/>
    <mergeCell ref="AY19:BA19"/>
    <mergeCell ref="AY20:BA20"/>
    <mergeCell ref="AY14:BA14"/>
    <mergeCell ref="AR3:BD4"/>
    <mergeCell ref="AY15:BA15"/>
    <mergeCell ref="AY16:BA16"/>
    <mergeCell ref="AS15:AU15"/>
    <mergeCell ref="AS16:AU16"/>
    <mergeCell ref="AS14:AU14"/>
    <mergeCell ref="AR13:AR14"/>
    <mergeCell ref="AR15:AR16"/>
    <mergeCell ref="AS19:AU19"/>
    <mergeCell ref="AS20:AU20"/>
    <mergeCell ref="AX6:BA6"/>
    <mergeCell ref="AY7:BA7"/>
    <mergeCell ref="AY8:BA8"/>
    <mergeCell ref="AY9:BA9"/>
    <mergeCell ref="AY10:BA10"/>
    <mergeCell ref="AY11:BA11"/>
    <mergeCell ref="AY12:BA12"/>
    <mergeCell ref="AY13:BA13"/>
    <mergeCell ref="AS17:AU17"/>
    <mergeCell ref="A27:B28"/>
    <mergeCell ref="C27:L27"/>
    <mergeCell ref="M27:N27"/>
    <mergeCell ref="O27:S27"/>
    <mergeCell ref="C28:L28"/>
    <mergeCell ref="M28:N28"/>
    <mergeCell ref="O28:S28"/>
    <mergeCell ref="AY21:BA21"/>
    <mergeCell ref="AY22:BA22"/>
    <mergeCell ref="V22:W22"/>
    <mergeCell ref="X22:AG22"/>
    <mergeCell ref="AH22:AI22"/>
    <mergeCell ref="AJ22:AN22"/>
    <mergeCell ref="V21:W21"/>
    <mergeCell ref="X21:AG21"/>
    <mergeCell ref="AH21:AI21"/>
    <mergeCell ref="AJ21:AN21"/>
    <mergeCell ref="AS25:AU25"/>
    <mergeCell ref="AS26:AU26"/>
    <mergeCell ref="V23:W23"/>
    <mergeCell ref="X23:AG23"/>
    <mergeCell ref="AH23:AI23"/>
    <mergeCell ref="AJ23:AN23"/>
    <mergeCell ref="A21:B22"/>
    <mergeCell ref="A29:B30"/>
    <mergeCell ref="C29:L29"/>
    <mergeCell ref="M29:N29"/>
    <mergeCell ref="O29:S29"/>
    <mergeCell ref="C30:L30"/>
    <mergeCell ref="M30:N30"/>
    <mergeCell ref="O30:S30"/>
    <mergeCell ref="AY30:BA30"/>
    <mergeCell ref="AY31:BA31"/>
    <mergeCell ref="V30:W30"/>
    <mergeCell ref="X30:AG30"/>
    <mergeCell ref="AH30:AI30"/>
    <mergeCell ref="AJ30:AN30"/>
    <mergeCell ref="V31:W31"/>
    <mergeCell ref="X29:AG29"/>
    <mergeCell ref="AH29:AI29"/>
    <mergeCell ref="AJ29:AN29"/>
    <mergeCell ref="AS31:AU31"/>
    <mergeCell ref="A31:B32"/>
    <mergeCell ref="C31:L31"/>
    <mergeCell ref="M31:N31"/>
    <mergeCell ref="O31:S31"/>
    <mergeCell ref="C32:L32"/>
    <mergeCell ref="M32:N32"/>
    <mergeCell ref="V33:W33"/>
    <mergeCell ref="X33:AG33"/>
    <mergeCell ref="X34:AG34"/>
    <mergeCell ref="AH34:AI34"/>
    <mergeCell ref="AJ34:AN34"/>
    <mergeCell ref="V32:W32"/>
    <mergeCell ref="X32:AG32"/>
    <mergeCell ref="AH28:AI28"/>
    <mergeCell ref="AJ28:AN28"/>
    <mergeCell ref="V29:W29"/>
    <mergeCell ref="X28:AG28"/>
    <mergeCell ref="AY33:BA33"/>
    <mergeCell ref="AY34:BA34"/>
    <mergeCell ref="AY35:BA35"/>
    <mergeCell ref="AH33:AI33"/>
    <mergeCell ref="AJ33:AN33"/>
    <mergeCell ref="AY32:BA32"/>
    <mergeCell ref="AH32:AI32"/>
    <mergeCell ref="AJ32:AN32"/>
    <mergeCell ref="AS34:AU34"/>
    <mergeCell ref="AY27:BA27"/>
    <mergeCell ref="AY28:BA28"/>
    <mergeCell ref="AY29:BA29"/>
    <mergeCell ref="V36:W36"/>
    <mergeCell ref="X36:AG36"/>
    <mergeCell ref="AH36:AI36"/>
    <mergeCell ref="AJ36:AN36"/>
    <mergeCell ref="V35:W35"/>
    <mergeCell ref="X35:AG35"/>
    <mergeCell ref="AH35:AI35"/>
    <mergeCell ref="AJ35:AN35"/>
    <mergeCell ref="AY36:BA36"/>
    <mergeCell ref="AR27:AR28"/>
    <mergeCell ref="AS27:AU27"/>
    <mergeCell ref="AS28:AU28"/>
    <mergeCell ref="AR29:AR30"/>
    <mergeCell ref="AS29:AU29"/>
    <mergeCell ref="AS30:AU30"/>
    <mergeCell ref="V34:W34"/>
    <mergeCell ref="V27:W27"/>
    <mergeCell ref="X27:AG27"/>
    <mergeCell ref="AH27:AI27"/>
    <mergeCell ref="AJ27:AN27"/>
    <mergeCell ref="V28:W28"/>
    <mergeCell ref="O32:S32"/>
    <mergeCell ref="AY37:BA37"/>
    <mergeCell ref="AY38:BA38"/>
    <mergeCell ref="V38:W38"/>
    <mergeCell ref="X38:AG38"/>
    <mergeCell ref="AH38:AI38"/>
    <mergeCell ref="AJ38:AN38"/>
    <mergeCell ref="V37:W37"/>
    <mergeCell ref="X37:AG37"/>
    <mergeCell ref="AH37:AI37"/>
    <mergeCell ref="AJ37:AN37"/>
    <mergeCell ref="AR35:AR36"/>
    <mergeCell ref="AS35:AU35"/>
    <mergeCell ref="AS36:AU36"/>
    <mergeCell ref="AR37:AR38"/>
    <mergeCell ref="AS37:AU37"/>
    <mergeCell ref="AS38:AU38"/>
    <mergeCell ref="AR31:AR32"/>
    <mergeCell ref="X31:AG31"/>
    <mergeCell ref="AH31:AI31"/>
    <mergeCell ref="AJ31:AN31"/>
    <mergeCell ref="AS32:AU32"/>
    <mergeCell ref="AR33:AR34"/>
    <mergeCell ref="AS33:AU33"/>
    <mergeCell ref="A33:B34"/>
    <mergeCell ref="C33:L33"/>
    <mergeCell ref="M33:N33"/>
    <mergeCell ref="O33:S33"/>
    <mergeCell ref="C34:L34"/>
    <mergeCell ref="M34:N34"/>
    <mergeCell ref="O34:S34"/>
    <mergeCell ref="A37:B38"/>
    <mergeCell ref="C37:L37"/>
    <mergeCell ref="M37:N37"/>
    <mergeCell ref="O37:S37"/>
    <mergeCell ref="C38:L38"/>
    <mergeCell ref="M38:N38"/>
    <mergeCell ref="O38:S38"/>
    <mergeCell ref="A35:B36"/>
    <mergeCell ref="C35:L35"/>
    <mergeCell ref="M35:N35"/>
    <mergeCell ref="O35:S35"/>
    <mergeCell ref="C36:L36"/>
    <mergeCell ref="M36:N36"/>
    <mergeCell ref="O36:S36"/>
  </mergeCells>
  <phoneticPr fontId="2"/>
  <conditionalFormatting sqref="BM7:BM38">
    <cfRule type="duplicateValues" dxfId="3" priority="1"/>
  </conditionalFormatting>
  <conditionalFormatting sqref="BS7:BS38">
    <cfRule type="duplicateValues" dxfId="2" priority="2"/>
  </conditionalFormatting>
  <printOptions horizontalCentered="1" verticalCentered="1"/>
  <pageMargins left="0.59055118110236227" right="0.59055118110236227" top="0.51181102362204722" bottom="0.51181102362204722" header="0.51181102362204722" footer="0.51181102362204722"/>
  <pageSetup paperSize="9" scale="95"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40"/>
  <sheetViews>
    <sheetView view="pageBreakPreview" zoomScale="60" zoomScaleNormal="75" workbookViewId="0">
      <selection activeCell="A2" sqref="A2"/>
    </sheetView>
  </sheetViews>
  <sheetFormatPr defaultColWidth="2.21875" defaultRowHeight="13.2" x14ac:dyDescent="0.2"/>
  <cols>
    <col min="1" max="43" width="2.21875" style="1" customWidth="1"/>
    <col min="44" max="56" width="2.5546875" style="1" customWidth="1"/>
    <col min="57" max="63" width="2.21875" style="1"/>
    <col min="64" max="64" width="6" style="1" bestFit="1" customWidth="1"/>
    <col min="65" max="65" width="28.21875" style="1" bestFit="1" customWidth="1"/>
    <col min="66" max="66" width="6" style="1" bestFit="1" customWidth="1"/>
    <col min="67" max="68" width="2.21875" style="1"/>
    <col min="69" max="69" width="6" style="1" bestFit="1" customWidth="1"/>
    <col min="70" max="70" width="28.21875" style="1" bestFit="1" customWidth="1"/>
    <col min="71" max="71" width="6" style="1" bestFit="1" customWidth="1"/>
    <col min="72" max="16384" width="2.21875" style="1"/>
  </cols>
  <sheetData>
    <row r="1" spans="1:71" ht="27.75" customHeight="1" thickBot="1" x14ac:dyDescent="0.25">
      <c r="A1" s="151" t="s">
        <v>85</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row>
    <row r="2" spans="1:71" ht="14.25" customHeight="1" thickTop="1" x14ac:dyDescent="0.2">
      <c r="B2" s="6"/>
      <c r="C2" s="6"/>
      <c r="D2" s="6"/>
      <c r="E2" s="6"/>
      <c r="F2" s="6"/>
      <c r="G2" s="6"/>
      <c r="H2" s="6"/>
      <c r="I2" s="6"/>
      <c r="J2" s="6"/>
      <c r="K2" s="6"/>
      <c r="L2" s="6"/>
      <c r="M2" s="6"/>
      <c r="N2" s="6"/>
      <c r="O2" s="6"/>
      <c r="P2" s="6"/>
      <c r="Q2" s="6"/>
      <c r="R2" s="6"/>
      <c r="S2" s="6"/>
      <c r="T2" s="6"/>
      <c r="U2" s="6"/>
      <c r="V2" s="6"/>
      <c r="W2" s="6"/>
      <c r="X2" s="6"/>
      <c r="Y2" s="6"/>
      <c r="Z2" s="6"/>
      <c r="AA2" s="6"/>
      <c r="AB2" s="6"/>
      <c r="AC2" s="6"/>
      <c r="AR2" s="94" t="s">
        <v>53</v>
      </c>
      <c r="AS2" s="94"/>
      <c r="AT2" s="94"/>
      <c r="AU2" s="94"/>
      <c r="AV2" s="94"/>
      <c r="AW2" s="94"/>
      <c r="AX2" s="94"/>
      <c r="AY2" s="94"/>
      <c r="AZ2" s="94"/>
      <c r="BA2" s="94"/>
      <c r="BB2" s="94"/>
      <c r="BC2" s="94"/>
      <c r="BD2" s="94"/>
    </row>
    <row r="3" spans="1:71" ht="27" customHeight="1" x14ac:dyDescent="0.2">
      <c r="A3" s="100" t="s">
        <v>39</v>
      </c>
      <c r="B3" s="100"/>
      <c r="C3" s="100"/>
      <c r="D3" s="141">
        <f>部員ﾃﾞｰﾀ入力!U2</f>
        <v>0</v>
      </c>
      <c r="E3" s="142"/>
      <c r="F3" s="142"/>
      <c r="G3" s="142"/>
      <c r="H3" s="142"/>
      <c r="I3" s="143"/>
      <c r="J3" s="114" t="s">
        <v>60</v>
      </c>
      <c r="K3" s="114"/>
      <c r="L3" s="114"/>
      <c r="M3" s="114"/>
      <c r="N3" s="114"/>
      <c r="O3" s="114"/>
      <c r="P3" s="114"/>
      <c r="Q3" s="100" t="s">
        <v>23</v>
      </c>
      <c r="R3" s="100"/>
      <c r="S3" s="100"/>
      <c r="T3" s="100"/>
      <c r="U3" s="154">
        <f>部員ﾃﾞｰﾀ入力!U4</f>
        <v>0</v>
      </c>
      <c r="V3" s="155"/>
      <c r="W3" s="155"/>
      <c r="X3" s="155"/>
      <c r="Y3" s="155"/>
      <c r="Z3" s="155"/>
      <c r="AA3" s="155"/>
      <c r="AB3" s="155"/>
      <c r="AC3" s="155"/>
      <c r="AD3" s="155"/>
      <c r="AE3" s="155"/>
      <c r="AF3" s="155"/>
      <c r="AG3" s="155"/>
      <c r="AH3" s="152" t="s">
        <v>42</v>
      </c>
      <c r="AI3" s="152"/>
      <c r="AJ3" s="152"/>
      <c r="AK3" s="152"/>
      <c r="AL3" s="152"/>
      <c r="AM3" s="152"/>
      <c r="AN3" s="153"/>
      <c r="AR3" s="94"/>
      <c r="AS3" s="94"/>
      <c r="AT3" s="94"/>
      <c r="AU3" s="94"/>
      <c r="AV3" s="94"/>
      <c r="AW3" s="94"/>
      <c r="AX3" s="94"/>
      <c r="AY3" s="94"/>
      <c r="AZ3" s="94"/>
      <c r="BA3" s="94"/>
      <c r="BB3" s="94"/>
      <c r="BC3" s="94"/>
      <c r="BD3" s="94"/>
      <c r="BM3" s="1" t="s">
        <v>54</v>
      </c>
    </row>
    <row r="4" spans="1:71" ht="3.75" customHeight="1" x14ac:dyDescent="0.2">
      <c r="AR4" s="94"/>
      <c r="AS4" s="94"/>
      <c r="AT4" s="94"/>
      <c r="AU4" s="94"/>
      <c r="AV4" s="94"/>
      <c r="AW4" s="94"/>
      <c r="AX4" s="94"/>
      <c r="AY4" s="94"/>
      <c r="AZ4" s="94"/>
      <c r="BA4" s="94"/>
      <c r="BB4" s="94"/>
      <c r="BC4" s="94"/>
      <c r="BD4" s="94"/>
    </row>
    <row r="5" spans="1:71" ht="9.75" customHeight="1" x14ac:dyDescent="0.2">
      <c r="A5" s="140"/>
      <c r="B5" s="140"/>
      <c r="C5" s="140"/>
      <c r="D5" s="140"/>
      <c r="E5" s="140"/>
      <c r="F5" s="140"/>
      <c r="G5" s="140"/>
      <c r="V5" s="140"/>
      <c r="W5" s="140"/>
      <c r="X5" s="140"/>
      <c r="Y5" s="140"/>
      <c r="Z5" s="140"/>
      <c r="AA5" s="140"/>
      <c r="AB5" s="140"/>
    </row>
    <row r="6" spans="1:71" ht="25.05" customHeight="1" x14ac:dyDescent="0.2">
      <c r="A6" s="100" t="s">
        <v>57</v>
      </c>
      <c r="B6" s="100"/>
      <c r="C6" s="144" t="s">
        <v>43</v>
      </c>
      <c r="D6" s="145"/>
      <c r="E6" s="145"/>
      <c r="F6" s="145"/>
      <c r="G6" s="145"/>
      <c r="H6" s="145"/>
      <c r="I6" s="145"/>
      <c r="J6" s="145"/>
      <c r="K6" s="145"/>
      <c r="L6" s="145"/>
      <c r="M6" s="101" t="s">
        <v>15</v>
      </c>
      <c r="N6" s="102"/>
      <c r="O6" s="99" t="s">
        <v>58</v>
      </c>
      <c r="P6" s="100"/>
      <c r="Q6" s="100"/>
      <c r="R6" s="100"/>
      <c r="S6" s="100"/>
      <c r="T6" s="3"/>
      <c r="U6" s="2"/>
      <c r="V6" s="100" t="s">
        <v>57</v>
      </c>
      <c r="W6" s="100"/>
      <c r="X6" s="144" t="s">
        <v>43</v>
      </c>
      <c r="Y6" s="145"/>
      <c r="Z6" s="145"/>
      <c r="AA6" s="145"/>
      <c r="AB6" s="145"/>
      <c r="AC6" s="145"/>
      <c r="AD6" s="145"/>
      <c r="AE6" s="145"/>
      <c r="AF6" s="145"/>
      <c r="AG6" s="145"/>
      <c r="AH6" s="101" t="s">
        <v>15</v>
      </c>
      <c r="AI6" s="102"/>
      <c r="AJ6" s="99" t="s">
        <v>58</v>
      </c>
      <c r="AK6" s="100"/>
      <c r="AL6" s="100"/>
      <c r="AM6" s="100"/>
      <c r="AN6" s="100"/>
      <c r="AR6" s="100" t="s">
        <v>60</v>
      </c>
      <c r="AS6" s="100"/>
      <c r="AT6" s="100"/>
      <c r="AU6" s="100"/>
      <c r="AX6" s="100" t="s">
        <v>60</v>
      </c>
      <c r="AY6" s="100"/>
      <c r="AZ6" s="100"/>
      <c r="BA6" s="100"/>
      <c r="BL6" s="53" t="s">
        <v>57</v>
      </c>
      <c r="BM6" s="53" t="s">
        <v>62</v>
      </c>
      <c r="BN6" s="8" t="s">
        <v>15</v>
      </c>
      <c r="BQ6" s="53" t="s">
        <v>57</v>
      </c>
      <c r="BR6" s="53" t="s">
        <v>62</v>
      </c>
      <c r="BS6" s="8" t="s">
        <v>15</v>
      </c>
    </row>
    <row r="7" spans="1:71" ht="25.05" customHeight="1" x14ac:dyDescent="0.2">
      <c r="A7" s="106">
        <v>1</v>
      </c>
      <c r="B7" s="106"/>
      <c r="C7" s="129" t="str">
        <f>IF($AS7="","",VLOOKUP($AS7,部員ﾃﾞｰﾀ入力!$A$2:$R$61,17,FALSE))</f>
        <v/>
      </c>
      <c r="D7" s="129"/>
      <c r="E7" s="129"/>
      <c r="F7" s="129"/>
      <c r="G7" s="129"/>
      <c r="H7" s="129"/>
      <c r="I7" s="129"/>
      <c r="J7" s="129"/>
      <c r="K7" s="129"/>
      <c r="L7" s="130"/>
      <c r="M7" s="103" t="str">
        <f>IF($AS7="","",VLOOKUP($AS7,部員ﾃﾞｰﾀ入力!$A$2:$R$61,16,FALSE))</f>
        <v/>
      </c>
      <c r="N7" s="104"/>
      <c r="O7" s="105"/>
      <c r="P7" s="106"/>
      <c r="Q7" s="106"/>
      <c r="R7" s="106"/>
      <c r="S7" s="106"/>
      <c r="T7" s="3"/>
      <c r="U7" s="2"/>
      <c r="V7" s="106">
        <v>21</v>
      </c>
      <c r="W7" s="106"/>
      <c r="X7" s="129" t="str">
        <f>IF($AY7="","",VLOOKUP($AY7,部員ﾃﾞｰﾀ入力!$A$2:$R$61,17,FALSE))</f>
        <v/>
      </c>
      <c r="Y7" s="129"/>
      <c r="Z7" s="129"/>
      <c r="AA7" s="129"/>
      <c r="AB7" s="129"/>
      <c r="AC7" s="129"/>
      <c r="AD7" s="129"/>
      <c r="AE7" s="129"/>
      <c r="AF7" s="129"/>
      <c r="AG7" s="130"/>
      <c r="AH7" s="103" t="str">
        <f>IF($AY7="","",VLOOKUP($AY7,部員ﾃﾞｰﾀ入力!$A$2:$R$61,16,FALSE))</f>
        <v/>
      </c>
      <c r="AI7" s="104"/>
      <c r="AJ7" s="105"/>
      <c r="AK7" s="106"/>
      <c r="AL7" s="106"/>
      <c r="AM7" s="106"/>
      <c r="AN7" s="106"/>
      <c r="AR7" s="9">
        <v>1</v>
      </c>
      <c r="AS7" s="134"/>
      <c r="AT7" s="134"/>
      <c r="AU7" s="134"/>
      <c r="AX7" s="9">
        <v>21</v>
      </c>
      <c r="AY7" s="134"/>
      <c r="AZ7" s="134"/>
      <c r="BA7" s="134"/>
      <c r="BL7" s="8">
        <v>1</v>
      </c>
      <c r="BM7" s="8" t="str">
        <f>IF($AS7="","",VLOOKUP($AS7,部員ﾃﾞｰﾀ入力!$A$2:$R$61,2,FALSE))</f>
        <v/>
      </c>
      <c r="BN7" s="8" t="str">
        <f>M7</f>
        <v/>
      </c>
      <c r="BQ7" s="8">
        <v>21</v>
      </c>
      <c r="BR7" s="8" t="str">
        <f>IF($AY7="","",VLOOKUP($AY7,部員ﾃﾞｰﾀ入力!$A$2:$R$61,2,FALSE))</f>
        <v/>
      </c>
      <c r="BS7" s="8" t="str">
        <f>AH7</f>
        <v/>
      </c>
    </row>
    <row r="8" spans="1:71" ht="25.05" customHeight="1" x14ac:dyDescent="0.2">
      <c r="A8" s="71">
        <v>2</v>
      </c>
      <c r="B8" s="71"/>
      <c r="C8" s="72" t="str">
        <f>IF($AS8="","",VLOOKUP($AS8,部員ﾃﾞｰﾀ入力!$A$2:$R$61,17,FALSE))</f>
        <v/>
      </c>
      <c r="D8" s="72"/>
      <c r="E8" s="72"/>
      <c r="F8" s="72"/>
      <c r="G8" s="72"/>
      <c r="H8" s="72"/>
      <c r="I8" s="72"/>
      <c r="J8" s="72"/>
      <c r="K8" s="72"/>
      <c r="L8" s="73"/>
      <c r="M8" s="74" t="str">
        <f>IF($AS8="","",VLOOKUP($AS8,部員ﾃﾞｰﾀ入力!$A$2:$R$61,16,FALSE))</f>
        <v/>
      </c>
      <c r="N8" s="75"/>
      <c r="O8" s="76"/>
      <c r="P8" s="77"/>
      <c r="Q8" s="77"/>
      <c r="R8" s="77"/>
      <c r="S8" s="77"/>
      <c r="T8" s="3"/>
      <c r="U8" s="2"/>
      <c r="V8" s="77">
        <v>22</v>
      </c>
      <c r="W8" s="77"/>
      <c r="X8" s="88" t="str">
        <f>IF($AY8="","",VLOOKUP($AY8,部員ﾃﾞｰﾀ入力!$A$2:$R$61,17,FALSE))</f>
        <v/>
      </c>
      <c r="Y8" s="88"/>
      <c r="Z8" s="88"/>
      <c r="AA8" s="88"/>
      <c r="AB8" s="88"/>
      <c r="AC8" s="88"/>
      <c r="AD8" s="88"/>
      <c r="AE8" s="88"/>
      <c r="AF8" s="88"/>
      <c r="AG8" s="89"/>
      <c r="AH8" s="90" t="str">
        <f>IF($AY8="","",VLOOKUP($AY8,部員ﾃﾞｰﾀ入力!$A$2:$R$61,16,FALSE))</f>
        <v/>
      </c>
      <c r="AI8" s="91"/>
      <c r="AJ8" s="87"/>
      <c r="AK8" s="71"/>
      <c r="AL8" s="71"/>
      <c r="AM8" s="71"/>
      <c r="AN8" s="71"/>
      <c r="AR8" s="9">
        <v>2</v>
      </c>
      <c r="AS8" s="134"/>
      <c r="AT8" s="134"/>
      <c r="AU8" s="134"/>
      <c r="AX8" s="9">
        <v>22</v>
      </c>
      <c r="AY8" s="134"/>
      <c r="AZ8" s="134"/>
      <c r="BA8" s="134"/>
      <c r="BL8" s="8">
        <v>2</v>
      </c>
      <c r="BM8" s="8" t="str">
        <f>IF($AS8="","",VLOOKUP($AS8,部員ﾃﾞｰﾀ入力!$A$2:$R$61,2,FALSE))</f>
        <v/>
      </c>
      <c r="BN8" s="8" t="str">
        <f t="shared" ref="BN8:BN26" si="0">M8</f>
        <v/>
      </c>
      <c r="BQ8" s="8">
        <v>22</v>
      </c>
      <c r="BR8" s="8" t="str">
        <f>IF($AY8="","",VLOOKUP($AY8,部員ﾃﾞｰﾀ入力!$A$2:$R$61,2,FALSE))</f>
        <v/>
      </c>
      <c r="BS8" s="8" t="str">
        <f t="shared" ref="BS8:BS26" si="1">AH8</f>
        <v/>
      </c>
    </row>
    <row r="9" spans="1:71" ht="25.05" customHeight="1" x14ac:dyDescent="0.2">
      <c r="A9" s="71">
        <v>3</v>
      </c>
      <c r="B9" s="71"/>
      <c r="C9" s="88" t="str">
        <f>IF($AS9="","",VLOOKUP($AS9,部員ﾃﾞｰﾀ入力!$A$2:$R$61,17,FALSE))</f>
        <v/>
      </c>
      <c r="D9" s="88"/>
      <c r="E9" s="88"/>
      <c r="F9" s="88"/>
      <c r="G9" s="88"/>
      <c r="H9" s="88"/>
      <c r="I9" s="88"/>
      <c r="J9" s="88"/>
      <c r="K9" s="88"/>
      <c r="L9" s="89"/>
      <c r="M9" s="90" t="str">
        <f>IF($AS9="","",VLOOKUP($AS9,部員ﾃﾞｰﾀ入力!$A$2:$R$61,16,FALSE))</f>
        <v/>
      </c>
      <c r="N9" s="91"/>
      <c r="O9" s="87"/>
      <c r="P9" s="71"/>
      <c r="Q9" s="71"/>
      <c r="R9" s="71"/>
      <c r="S9" s="71"/>
      <c r="T9" s="3"/>
      <c r="U9" s="2"/>
      <c r="V9" s="77">
        <v>23</v>
      </c>
      <c r="W9" s="77"/>
      <c r="X9" s="88" t="str">
        <f>IF($AY9="","",VLOOKUP($AY9,部員ﾃﾞｰﾀ入力!$A$2:$R$61,17,FALSE))</f>
        <v/>
      </c>
      <c r="Y9" s="88"/>
      <c r="Z9" s="88"/>
      <c r="AA9" s="88"/>
      <c r="AB9" s="88"/>
      <c r="AC9" s="88"/>
      <c r="AD9" s="88"/>
      <c r="AE9" s="88"/>
      <c r="AF9" s="88"/>
      <c r="AG9" s="89"/>
      <c r="AH9" s="90" t="str">
        <f>IF($AY9="","",VLOOKUP($AY9,部員ﾃﾞｰﾀ入力!$A$2:$R$61,16,FALSE))</f>
        <v/>
      </c>
      <c r="AI9" s="91"/>
      <c r="AJ9" s="87"/>
      <c r="AK9" s="71"/>
      <c r="AL9" s="71"/>
      <c r="AM9" s="71"/>
      <c r="AN9" s="71"/>
      <c r="AR9" s="9">
        <v>3</v>
      </c>
      <c r="AS9" s="134"/>
      <c r="AT9" s="134"/>
      <c r="AU9" s="134"/>
      <c r="AX9" s="9">
        <v>23</v>
      </c>
      <c r="AY9" s="134"/>
      <c r="AZ9" s="134"/>
      <c r="BA9" s="134"/>
      <c r="BL9" s="8">
        <v>3</v>
      </c>
      <c r="BM9" s="8" t="str">
        <f>IF($AS9="","",VLOOKUP($AS9,部員ﾃﾞｰﾀ入力!$A$2:$R$61,2,FALSE))</f>
        <v/>
      </c>
      <c r="BN9" s="8" t="str">
        <f t="shared" si="0"/>
        <v/>
      </c>
      <c r="BQ9" s="8">
        <v>23</v>
      </c>
      <c r="BR9" s="8" t="str">
        <f>IF($AY9="","",VLOOKUP($AY9,部員ﾃﾞｰﾀ入力!$A$2:$R$61,2,FALSE))</f>
        <v/>
      </c>
      <c r="BS9" s="8" t="str">
        <f t="shared" si="1"/>
        <v/>
      </c>
    </row>
    <row r="10" spans="1:71" ht="25.05" customHeight="1" x14ac:dyDescent="0.2">
      <c r="A10" s="71">
        <v>4</v>
      </c>
      <c r="B10" s="71"/>
      <c r="C10" s="88" t="str">
        <f>IF($AS10="","",VLOOKUP($AS10,部員ﾃﾞｰﾀ入力!$A$2:$R$61,17,FALSE))</f>
        <v/>
      </c>
      <c r="D10" s="88"/>
      <c r="E10" s="88"/>
      <c r="F10" s="88"/>
      <c r="G10" s="88"/>
      <c r="H10" s="88"/>
      <c r="I10" s="88"/>
      <c r="J10" s="88"/>
      <c r="K10" s="88"/>
      <c r="L10" s="89"/>
      <c r="M10" s="90" t="str">
        <f>IF($AS10="","",VLOOKUP($AS10,部員ﾃﾞｰﾀ入力!$A$2:$R$61,16,FALSE))</f>
        <v/>
      </c>
      <c r="N10" s="91"/>
      <c r="O10" s="87"/>
      <c r="P10" s="71"/>
      <c r="Q10" s="71"/>
      <c r="R10" s="71"/>
      <c r="S10" s="71"/>
      <c r="T10" s="3"/>
      <c r="U10" s="2"/>
      <c r="V10" s="77">
        <v>24</v>
      </c>
      <c r="W10" s="77"/>
      <c r="X10" s="88" t="str">
        <f>IF($AY10="","",VLOOKUP($AY10,部員ﾃﾞｰﾀ入力!$A$2:$R$61,17,FALSE))</f>
        <v/>
      </c>
      <c r="Y10" s="88"/>
      <c r="Z10" s="88"/>
      <c r="AA10" s="88"/>
      <c r="AB10" s="88"/>
      <c r="AC10" s="88"/>
      <c r="AD10" s="88"/>
      <c r="AE10" s="88"/>
      <c r="AF10" s="88"/>
      <c r="AG10" s="89"/>
      <c r="AH10" s="90" t="str">
        <f>IF($AY10="","",VLOOKUP($AY10,部員ﾃﾞｰﾀ入力!$A$2:$R$61,16,FALSE))</f>
        <v/>
      </c>
      <c r="AI10" s="91"/>
      <c r="AJ10" s="87"/>
      <c r="AK10" s="71"/>
      <c r="AL10" s="71"/>
      <c r="AM10" s="71"/>
      <c r="AN10" s="71"/>
      <c r="AR10" s="9">
        <v>4</v>
      </c>
      <c r="AS10" s="134"/>
      <c r="AT10" s="134"/>
      <c r="AU10" s="134"/>
      <c r="AX10" s="9">
        <v>24</v>
      </c>
      <c r="AY10" s="134"/>
      <c r="AZ10" s="134"/>
      <c r="BA10" s="134"/>
      <c r="BL10" s="8">
        <v>4</v>
      </c>
      <c r="BM10" s="8" t="str">
        <f>IF($AS10="","",VLOOKUP($AS10,部員ﾃﾞｰﾀ入力!$A$2:$R$61,2,FALSE))</f>
        <v/>
      </c>
      <c r="BN10" s="8" t="str">
        <f t="shared" si="0"/>
        <v/>
      </c>
      <c r="BQ10" s="8">
        <v>24</v>
      </c>
      <c r="BR10" s="8" t="str">
        <f>IF($AY10="","",VLOOKUP($AY10,部員ﾃﾞｰﾀ入力!$A$2:$R$61,2,FALSE))</f>
        <v/>
      </c>
      <c r="BS10" s="8" t="str">
        <f t="shared" si="1"/>
        <v/>
      </c>
    </row>
    <row r="11" spans="1:71" ht="25.05" customHeight="1" x14ac:dyDescent="0.2">
      <c r="A11" s="71">
        <v>5</v>
      </c>
      <c r="B11" s="71"/>
      <c r="C11" s="88" t="str">
        <f>IF($AS11="","",VLOOKUP($AS11,部員ﾃﾞｰﾀ入力!$A$2:$R$61,17,FALSE))</f>
        <v/>
      </c>
      <c r="D11" s="88"/>
      <c r="E11" s="88"/>
      <c r="F11" s="88"/>
      <c r="G11" s="88"/>
      <c r="H11" s="88"/>
      <c r="I11" s="88"/>
      <c r="J11" s="88"/>
      <c r="K11" s="88"/>
      <c r="L11" s="89"/>
      <c r="M11" s="90" t="str">
        <f>IF($AS11="","",VLOOKUP($AS11,部員ﾃﾞｰﾀ入力!$A$2:$R$61,16,FALSE))</f>
        <v/>
      </c>
      <c r="N11" s="91"/>
      <c r="O11" s="87"/>
      <c r="P11" s="71"/>
      <c r="Q11" s="71"/>
      <c r="R11" s="71"/>
      <c r="S11" s="71"/>
      <c r="T11" s="3"/>
      <c r="U11" s="2"/>
      <c r="V11" s="77">
        <v>25</v>
      </c>
      <c r="W11" s="77"/>
      <c r="X11" s="88" t="str">
        <f>IF($AY11="","",VLOOKUP($AY11,部員ﾃﾞｰﾀ入力!$A$2:$R$61,17,FALSE))</f>
        <v/>
      </c>
      <c r="Y11" s="88"/>
      <c r="Z11" s="88"/>
      <c r="AA11" s="88"/>
      <c r="AB11" s="88"/>
      <c r="AC11" s="88"/>
      <c r="AD11" s="88"/>
      <c r="AE11" s="88"/>
      <c r="AF11" s="88"/>
      <c r="AG11" s="89"/>
      <c r="AH11" s="90" t="str">
        <f>IF($AY11="","",VLOOKUP($AY11,部員ﾃﾞｰﾀ入力!$A$2:$R$61,16,FALSE))</f>
        <v/>
      </c>
      <c r="AI11" s="91"/>
      <c r="AJ11" s="87"/>
      <c r="AK11" s="71"/>
      <c r="AL11" s="71"/>
      <c r="AM11" s="71"/>
      <c r="AN11" s="71"/>
      <c r="AR11" s="9">
        <v>5</v>
      </c>
      <c r="AS11" s="134"/>
      <c r="AT11" s="134"/>
      <c r="AU11" s="134"/>
      <c r="AX11" s="9">
        <v>25</v>
      </c>
      <c r="AY11" s="134"/>
      <c r="AZ11" s="134"/>
      <c r="BA11" s="134"/>
      <c r="BL11" s="8">
        <v>5</v>
      </c>
      <c r="BM11" s="8" t="str">
        <f>IF($AS11="","",VLOOKUP($AS11,部員ﾃﾞｰﾀ入力!$A$2:$R$61,2,FALSE))</f>
        <v/>
      </c>
      <c r="BN11" s="8" t="str">
        <f t="shared" si="0"/>
        <v/>
      </c>
      <c r="BQ11" s="8">
        <v>25</v>
      </c>
      <c r="BR11" s="8" t="str">
        <f>IF($AY11="","",VLOOKUP($AY11,部員ﾃﾞｰﾀ入力!$A$2:$R$61,2,FALSE))</f>
        <v/>
      </c>
      <c r="BS11" s="8" t="str">
        <f t="shared" si="1"/>
        <v/>
      </c>
    </row>
    <row r="12" spans="1:71" ht="25.05" customHeight="1" x14ac:dyDescent="0.2">
      <c r="A12" s="71">
        <v>6</v>
      </c>
      <c r="B12" s="71"/>
      <c r="C12" s="88" t="str">
        <f>IF($AS12="","",VLOOKUP($AS12,部員ﾃﾞｰﾀ入力!$A$2:$R$61,17,FALSE))</f>
        <v/>
      </c>
      <c r="D12" s="88"/>
      <c r="E12" s="88"/>
      <c r="F12" s="88"/>
      <c r="G12" s="88"/>
      <c r="H12" s="88"/>
      <c r="I12" s="88"/>
      <c r="J12" s="88"/>
      <c r="K12" s="88"/>
      <c r="L12" s="89"/>
      <c r="M12" s="90" t="str">
        <f>IF($AS12="","",VLOOKUP($AS12,部員ﾃﾞｰﾀ入力!$A$2:$R$61,16,FALSE))</f>
        <v/>
      </c>
      <c r="N12" s="91"/>
      <c r="O12" s="87"/>
      <c r="P12" s="71"/>
      <c r="Q12" s="71"/>
      <c r="R12" s="71"/>
      <c r="S12" s="71"/>
      <c r="T12" s="3"/>
      <c r="U12" s="2"/>
      <c r="V12" s="77">
        <v>26</v>
      </c>
      <c r="W12" s="77"/>
      <c r="X12" s="88" t="str">
        <f>IF($AY12="","",VLOOKUP($AY12,部員ﾃﾞｰﾀ入力!$A$2:$R$61,17,FALSE))</f>
        <v/>
      </c>
      <c r="Y12" s="88"/>
      <c r="Z12" s="88"/>
      <c r="AA12" s="88"/>
      <c r="AB12" s="88"/>
      <c r="AC12" s="88"/>
      <c r="AD12" s="88"/>
      <c r="AE12" s="88"/>
      <c r="AF12" s="88"/>
      <c r="AG12" s="89"/>
      <c r="AH12" s="90" t="str">
        <f>IF($AY12="","",VLOOKUP($AY12,部員ﾃﾞｰﾀ入力!$A$2:$R$61,16,FALSE))</f>
        <v/>
      </c>
      <c r="AI12" s="91"/>
      <c r="AJ12" s="87"/>
      <c r="AK12" s="71"/>
      <c r="AL12" s="71"/>
      <c r="AM12" s="71"/>
      <c r="AN12" s="71"/>
      <c r="AR12" s="9">
        <v>6</v>
      </c>
      <c r="AS12" s="134"/>
      <c r="AT12" s="134"/>
      <c r="AU12" s="134"/>
      <c r="AX12" s="9">
        <v>26</v>
      </c>
      <c r="AY12" s="134"/>
      <c r="AZ12" s="134"/>
      <c r="BA12" s="134"/>
      <c r="BL12" s="8">
        <v>6</v>
      </c>
      <c r="BM12" s="8" t="str">
        <f>IF($AS12="","",VLOOKUP($AS12,部員ﾃﾞｰﾀ入力!$A$2:$R$61,2,FALSE))</f>
        <v/>
      </c>
      <c r="BN12" s="8" t="str">
        <f t="shared" si="0"/>
        <v/>
      </c>
      <c r="BQ12" s="8">
        <v>26</v>
      </c>
      <c r="BR12" s="8" t="str">
        <f>IF($AY12="","",VLOOKUP($AY12,部員ﾃﾞｰﾀ入力!$A$2:$R$61,2,FALSE))</f>
        <v/>
      </c>
      <c r="BS12" s="8" t="str">
        <f t="shared" si="1"/>
        <v/>
      </c>
    </row>
    <row r="13" spans="1:71" ht="25.05" customHeight="1" x14ac:dyDescent="0.2">
      <c r="A13" s="71">
        <v>7</v>
      </c>
      <c r="B13" s="71"/>
      <c r="C13" s="88" t="str">
        <f>IF($AS13="","",VLOOKUP($AS13,部員ﾃﾞｰﾀ入力!$A$2:$R$61,17,FALSE))</f>
        <v/>
      </c>
      <c r="D13" s="88"/>
      <c r="E13" s="88"/>
      <c r="F13" s="88"/>
      <c r="G13" s="88"/>
      <c r="H13" s="88"/>
      <c r="I13" s="88"/>
      <c r="J13" s="88"/>
      <c r="K13" s="88"/>
      <c r="L13" s="89"/>
      <c r="M13" s="90" t="str">
        <f>IF($AS13="","",VLOOKUP($AS13,部員ﾃﾞｰﾀ入力!$A$2:$R$61,16,FALSE))</f>
        <v/>
      </c>
      <c r="N13" s="91"/>
      <c r="O13" s="87"/>
      <c r="P13" s="71"/>
      <c r="Q13" s="71"/>
      <c r="R13" s="71"/>
      <c r="S13" s="71"/>
      <c r="T13" s="3"/>
      <c r="U13" s="2"/>
      <c r="V13" s="77">
        <v>27</v>
      </c>
      <c r="W13" s="77"/>
      <c r="X13" s="88" t="str">
        <f>IF($AY13="","",VLOOKUP($AY13,部員ﾃﾞｰﾀ入力!$A$2:$R$61,17,FALSE))</f>
        <v/>
      </c>
      <c r="Y13" s="88"/>
      <c r="Z13" s="88"/>
      <c r="AA13" s="88"/>
      <c r="AB13" s="88"/>
      <c r="AC13" s="88"/>
      <c r="AD13" s="88"/>
      <c r="AE13" s="88"/>
      <c r="AF13" s="88"/>
      <c r="AG13" s="89"/>
      <c r="AH13" s="90" t="str">
        <f>IF($AY13="","",VLOOKUP($AY13,部員ﾃﾞｰﾀ入力!$A$2:$R$61,16,FALSE))</f>
        <v/>
      </c>
      <c r="AI13" s="91"/>
      <c r="AJ13" s="87"/>
      <c r="AK13" s="71"/>
      <c r="AL13" s="71"/>
      <c r="AM13" s="71"/>
      <c r="AN13" s="71"/>
      <c r="AR13" s="9">
        <v>7</v>
      </c>
      <c r="AS13" s="134"/>
      <c r="AT13" s="134"/>
      <c r="AU13" s="134"/>
      <c r="AX13" s="9">
        <v>27</v>
      </c>
      <c r="AY13" s="134"/>
      <c r="AZ13" s="134"/>
      <c r="BA13" s="134"/>
      <c r="BL13" s="8">
        <v>7</v>
      </c>
      <c r="BM13" s="8" t="str">
        <f>IF($AS13="","",VLOOKUP($AS13,部員ﾃﾞｰﾀ入力!$A$2:$R$61,2,FALSE))</f>
        <v/>
      </c>
      <c r="BN13" s="8" t="str">
        <f t="shared" si="0"/>
        <v/>
      </c>
      <c r="BQ13" s="8">
        <v>27</v>
      </c>
      <c r="BR13" s="8" t="str">
        <f>IF($AY13="","",VLOOKUP($AY13,部員ﾃﾞｰﾀ入力!$A$2:$R$61,2,FALSE))</f>
        <v/>
      </c>
      <c r="BS13" s="8" t="str">
        <f t="shared" si="1"/>
        <v/>
      </c>
    </row>
    <row r="14" spans="1:71" ht="25.05" customHeight="1" x14ac:dyDescent="0.2">
      <c r="A14" s="71">
        <v>8</v>
      </c>
      <c r="B14" s="71"/>
      <c r="C14" s="88" t="str">
        <f>IF($AS14="","",VLOOKUP($AS14,部員ﾃﾞｰﾀ入力!$A$2:$R$61,17,FALSE))</f>
        <v/>
      </c>
      <c r="D14" s="88"/>
      <c r="E14" s="88"/>
      <c r="F14" s="88"/>
      <c r="G14" s="88"/>
      <c r="H14" s="88"/>
      <c r="I14" s="88"/>
      <c r="J14" s="88"/>
      <c r="K14" s="88"/>
      <c r="L14" s="89"/>
      <c r="M14" s="90" t="str">
        <f>IF($AS14="","",VLOOKUP($AS14,部員ﾃﾞｰﾀ入力!$A$2:$R$61,16,FALSE))</f>
        <v/>
      </c>
      <c r="N14" s="91"/>
      <c r="O14" s="87"/>
      <c r="P14" s="71"/>
      <c r="Q14" s="71"/>
      <c r="R14" s="71"/>
      <c r="S14" s="71"/>
      <c r="T14" s="3"/>
      <c r="U14" s="2"/>
      <c r="V14" s="77">
        <v>28</v>
      </c>
      <c r="W14" s="77"/>
      <c r="X14" s="88" t="str">
        <f>IF($AY14="","",VLOOKUP($AY14,部員ﾃﾞｰﾀ入力!$A$2:$R$61,17,FALSE))</f>
        <v/>
      </c>
      <c r="Y14" s="88"/>
      <c r="Z14" s="88"/>
      <c r="AA14" s="88"/>
      <c r="AB14" s="88"/>
      <c r="AC14" s="88"/>
      <c r="AD14" s="88"/>
      <c r="AE14" s="88"/>
      <c r="AF14" s="88"/>
      <c r="AG14" s="89"/>
      <c r="AH14" s="90" t="str">
        <f>IF($AY14="","",VLOOKUP($AY14,部員ﾃﾞｰﾀ入力!$A$2:$R$61,16,FALSE))</f>
        <v/>
      </c>
      <c r="AI14" s="91"/>
      <c r="AJ14" s="87"/>
      <c r="AK14" s="71"/>
      <c r="AL14" s="71"/>
      <c r="AM14" s="71"/>
      <c r="AN14" s="71"/>
      <c r="AR14" s="9">
        <v>8</v>
      </c>
      <c r="AS14" s="134"/>
      <c r="AT14" s="134"/>
      <c r="AU14" s="134"/>
      <c r="AX14" s="9">
        <v>28</v>
      </c>
      <c r="AY14" s="134"/>
      <c r="AZ14" s="134"/>
      <c r="BA14" s="134"/>
      <c r="BL14" s="8">
        <v>8</v>
      </c>
      <c r="BM14" s="8" t="str">
        <f>IF($AS14="","",VLOOKUP($AS14,部員ﾃﾞｰﾀ入力!$A$2:$R$61,2,FALSE))</f>
        <v/>
      </c>
      <c r="BN14" s="8" t="str">
        <f t="shared" si="0"/>
        <v/>
      </c>
      <c r="BQ14" s="8">
        <v>28</v>
      </c>
      <c r="BR14" s="8" t="str">
        <f>IF($AY14="","",VLOOKUP($AY14,部員ﾃﾞｰﾀ入力!$A$2:$R$61,2,FALSE))</f>
        <v/>
      </c>
      <c r="BS14" s="8" t="str">
        <f t="shared" si="1"/>
        <v/>
      </c>
    </row>
    <row r="15" spans="1:71" ht="25.05" customHeight="1" x14ac:dyDescent="0.2">
      <c r="A15" s="71">
        <v>9</v>
      </c>
      <c r="B15" s="71"/>
      <c r="C15" s="88" t="str">
        <f>IF($AS15="","",VLOOKUP($AS15,部員ﾃﾞｰﾀ入力!$A$2:$R$61,17,FALSE))</f>
        <v/>
      </c>
      <c r="D15" s="88"/>
      <c r="E15" s="88"/>
      <c r="F15" s="88"/>
      <c r="G15" s="88"/>
      <c r="H15" s="88"/>
      <c r="I15" s="88"/>
      <c r="J15" s="88"/>
      <c r="K15" s="88"/>
      <c r="L15" s="89"/>
      <c r="M15" s="90" t="str">
        <f>IF($AS15="","",VLOOKUP($AS15,部員ﾃﾞｰﾀ入力!$A$2:$R$61,16,FALSE))</f>
        <v/>
      </c>
      <c r="N15" s="91"/>
      <c r="O15" s="87"/>
      <c r="P15" s="71"/>
      <c r="Q15" s="71"/>
      <c r="R15" s="71"/>
      <c r="S15" s="71"/>
      <c r="U15" s="2"/>
      <c r="V15" s="77">
        <v>29</v>
      </c>
      <c r="W15" s="77"/>
      <c r="X15" s="88" t="str">
        <f>IF($AY15="","",VLOOKUP($AY15,部員ﾃﾞｰﾀ入力!$A$2:$R$61,17,FALSE))</f>
        <v/>
      </c>
      <c r="Y15" s="88"/>
      <c r="Z15" s="88"/>
      <c r="AA15" s="88"/>
      <c r="AB15" s="88"/>
      <c r="AC15" s="88"/>
      <c r="AD15" s="88"/>
      <c r="AE15" s="88"/>
      <c r="AF15" s="88"/>
      <c r="AG15" s="89"/>
      <c r="AH15" s="90" t="str">
        <f>IF($AY15="","",VLOOKUP($AY15,部員ﾃﾞｰﾀ入力!$A$2:$R$61,16,FALSE))</f>
        <v/>
      </c>
      <c r="AI15" s="91"/>
      <c r="AJ15" s="87"/>
      <c r="AK15" s="71"/>
      <c r="AL15" s="71"/>
      <c r="AM15" s="71"/>
      <c r="AN15" s="71"/>
      <c r="AR15" s="9">
        <v>9</v>
      </c>
      <c r="AS15" s="134"/>
      <c r="AT15" s="134"/>
      <c r="AU15" s="134"/>
      <c r="AX15" s="9">
        <v>29</v>
      </c>
      <c r="AY15" s="134"/>
      <c r="AZ15" s="134"/>
      <c r="BA15" s="134"/>
      <c r="BL15" s="8">
        <v>9</v>
      </c>
      <c r="BM15" s="8" t="str">
        <f>IF($AS15="","",VLOOKUP($AS15,部員ﾃﾞｰﾀ入力!$A$2:$R$61,2,FALSE))</f>
        <v/>
      </c>
      <c r="BN15" s="8" t="str">
        <f t="shared" si="0"/>
        <v/>
      </c>
      <c r="BQ15" s="8">
        <v>29</v>
      </c>
      <c r="BR15" s="8" t="str">
        <f>IF($AY15="","",VLOOKUP($AY15,部員ﾃﾞｰﾀ入力!$A$2:$R$61,2,FALSE))</f>
        <v/>
      </c>
      <c r="BS15" s="8" t="str">
        <f t="shared" si="1"/>
        <v/>
      </c>
    </row>
    <row r="16" spans="1:71" ht="25.05" customHeight="1" x14ac:dyDescent="0.2">
      <c r="A16" s="71">
        <v>10</v>
      </c>
      <c r="B16" s="71"/>
      <c r="C16" s="88" t="str">
        <f>IF($AS16="","",VLOOKUP($AS16,部員ﾃﾞｰﾀ入力!$A$2:$R$61,17,FALSE))</f>
        <v/>
      </c>
      <c r="D16" s="88"/>
      <c r="E16" s="88"/>
      <c r="F16" s="88"/>
      <c r="G16" s="88"/>
      <c r="H16" s="88"/>
      <c r="I16" s="88"/>
      <c r="J16" s="88"/>
      <c r="K16" s="88"/>
      <c r="L16" s="89"/>
      <c r="M16" s="90" t="str">
        <f>IF($AS16="","",VLOOKUP($AS16,部員ﾃﾞｰﾀ入力!$A$2:$R$61,16,FALSE))</f>
        <v/>
      </c>
      <c r="N16" s="91"/>
      <c r="O16" s="87"/>
      <c r="P16" s="71"/>
      <c r="Q16" s="71"/>
      <c r="R16" s="71"/>
      <c r="S16" s="71"/>
      <c r="T16" s="3"/>
      <c r="V16" s="77">
        <v>30</v>
      </c>
      <c r="W16" s="77"/>
      <c r="X16" s="88" t="str">
        <f>IF($AY16="","",VLOOKUP($AY16,部員ﾃﾞｰﾀ入力!$A$2:$R$61,17,FALSE))</f>
        <v/>
      </c>
      <c r="Y16" s="88"/>
      <c r="Z16" s="88"/>
      <c r="AA16" s="88"/>
      <c r="AB16" s="88"/>
      <c r="AC16" s="88"/>
      <c r="AD16" s="88"/>
      <c r="AE16" s="88"/>
      <c r="AF16" s="88"/>
      <c r="AG16" s="89"/>
      <c r="AH16" s="90" t="str">
        <f>IF($AY16="","",VLOOKUP($AY16,部員ﾃﾞｰﾀ入力!$A$2:$R$61,16,FALSE))</f>
        <v/>
      </c>
      <c r="AI16" s="91"/>
      <c r="AJ16" s="87"/>
      <c r="AK16" s="71"/>
      <c r="AL16" s="71"/>
      <c r="AM16" s="71"/>
      <c r="AN16" s="71"/>
      <c r="AR16" s="9">
        <v>10</v>
      </c>
      <c r="AS16" s="134"/>
      <c r="AT16" s="134"/>
      <c r="AU16" s="134"/>
      <c r="AX16" s="9">
        <v>30</v>
      </c>
      <c r="AY16" s="134"/>
      <c r="AZ16" s="134"/>
      <c r="BA16" s="134"/>
      <c r="BL16" s="8">
        <v>10</v>
      </c>
      <c r="BM16" s="8" t="str">
        <f>IF($AS16="","",VLOOKUP($AS16,部員ﾃﾞｰﾀ入力!$A$2:$R$61,2,FALSE))</f>
        <v/>
      </c>
      <c r="BN16" s="8" t="str">
        <f t="shared" si="0"/>
        <v/>
      </c>
      <c r="BQ16" s="8">
        <v>30</v>
      </c>
      <c r="BR16" s="8" t="str">
        <f>IF($AY16="","",VLOOKUP($AY16,部員ﾃﾞｰﾀ入力!$A$2:$R$61,2,FALSE))</f>
        <v/>
      </c>
      <c r="BS16" s="8" t="str">
        <f t="shared" si="1"/>
        <v/>
      </c>
    </row>
    <row r="17" spans="1:71" ht="25.05" customHeight="1" x14ac:dyDescent="0.2">
      <c r="A17" s="71">
        <v>11</v>
      </c>
      <c r="B17" s="71"/>
      <c r="C17" s="88" t="str">
        <f>IF($AS17="","",VLOOKUP($AS17,部員ﾃﾞｰﾀ入力!$A$2:$R$61,17,FALSE))</f>
        <v/>
      </c>
      <c r="D17" s="88"/>
      <c r="E17" s="88"/>
      <c r="F17" s="88"/>
      <c r="G17" s="88"/>
      <c r="H17" s="88"/>
      <c r="I17" s="88"/>
      <c r="J17" s="88"/>
      <c r="K17" s="88"/>
      <c r="L17" s="89"/>
      <c r="M17" s="90" t="str">
        <f>IF($AS17="","",VLOOKUP($AS17,部員ﾃﾞｰﾀ入力!$A$2:$R$61,16,FALSE))</f>
        <v/>
      </c>
      <c r="N17" s="91"/>
      <c r="O17" s="87"/>
      <c r="P17" s="71"/>
      <c r="Q17" s="71"/>
      <c r="R17" s="71"/>
      <c r="S17" s="71"/>
      <c r="T17" s="3"/>
      <c r="V17" s="77">
        <v>31</v>
      </c>
      <c r="W17" s="77"/>
      <c r="X17" s="88" t="str">
        <f>IF($AY17="","",VLOOKUP($AY17,部員ﾃﾞｰﾀ入力!$A$2:$R$61,17,FALSE))</f>
        <v/>
      </c>
      <c r="Y17" s="88"/>
      <c r="Z17" s="88"/>
      <c r="AA17" s="88"/>
      <c r="AB17" s="88"/>
      <c r="AC17" s="88"/>
      <c r="AD17" s="88"/>
      <c r="AE17" s="88"/>
      <c r="AF17" s="88"/>
      <c r="AG17" s="89"/>
      <c r="AH17" s="90" t="str">
        <f>IF($AY17="","",VLOOKUP($AY17,部員ﾃﾞｰﾀ入力!$A$2:$R$61,16,FALSE))</f>
        <v/>
      </c>
      <c r="AI17" s="91"/>
      <c r="AJ17" s="87"/>
      <c r="AK17" s="71"/>
      <c r="AL17" s="71"/>
      <c r="AM17" s="71"/>
      <c r="AN17" s="71"/>
      <c r="AR17" s="9">
        <v>11</v>
      </c>
      <c r="AS17" s="134"/>
      <c r="AT17" s="134"/>
      <c r="AU17" s="134"/>
      <c r="AX17" s="9">
        <v>31</v>
      </c>
      <c r="AY17" s="134"/>
      <c r="AZ17" s="134"/>
      <c r="BA17" s="134"/>
      <c r="BL17" s="8">
        <v>11</v>
      </c>
      <c r="BM17" s="8" t="str">
        <f>IF($AS17="","",VLOOKUP($AS17,部員ﾃﾞｰﾀ入力!$A$2:$R$61,2,FALSE))</f>
        <v/>
      </c>
      <c r="BN17" s="8" t="str">
        <f t="shared" si="0"/>
        <v/>
      </c>
      <c r="BQ17" s="8">
        <v>31</v>
      </c>
      <c r="BR17" s="8" t="str">
        <f>IF($AY17="","",VLOOKUP($AY17,部員ﾃﾞｰﾀ入力!$A$2:$R$61,2,FALSE))</f>
        <v/>
      </c>
      <c r="BS17" s="8" t="str">
        <f t="shared" si="1"/>
        <v/>
      </c>
    </row>
    <row r="18" spans="1:71" ht="25.05" customHeight="1" x14ac:dyDescent="0.2">
      <c r="A18" s="71">
        <v>12</v>
      </c>
      <c r="B18" s="71"/>
      <c r="C18" s="88" t="str">
        <f>IF($AS18="","",VLOOKUP($AS18,部員ﾃﾞｰﾀ入力!$A$2:$R$61,17,FALSE))</f>
        <v/>
      </c>
      <c r="D18" s="88"/>
      <c r="E18" s="88"/>
      <c r="F18" s="88"/>
      <c r="G18" s="88"/>
      <c r="H18" s="88"/>
      <c r="I18" s="88"/>
      <c r="J18" s="88"/>
      <c r="K18" s="88"/>
      <c r="L18" s="89"/>
      <c r="M18" s="90" t="str">
        <f>IF($AS18="","",VLOOKUP($AS18,部員ﾃﾞｰﾀ入力!$A$2:$R$61,16,FALSE))</f>
        <v/>
      </c>
      <c r="N18" s="91"/>
      <c r="O18" s="87"/>
      <c r="P18" s="71"/>
      <c r="Q18" s="71"/>
      <c r="R18" s="71"/>
      <c r="S18" s="71"/>
      <c r="T18" s="3"/>
      <c r="V18" s="77">
        <v>32</v>
      </c>
      <c r="W18" s="77"/>
      <c r="X18" s="88" t="str">
        <f>IF($AY18="","",VLOOKUP($AY18,部員ﾃﾞｰﾀ入力!$A$2:$R$61,17,FALSE))</f>
        <v/>
      </c>
      <c r="Y18" s="88"/>
      <c r="Z18" s="88"/>
      <c r="AA18" s="88"/>
      <c r="AB18" s="88"/>
      <c r="AC18" s="88"/>
      <c r="AD18" s="88"/>
      <c r="AE18" s="88"/>
      <c r="AF18" s="88"/>
      <c r="AG18" s="89"/>
      <c r="AH18" s="90" t="str">
        <f>IF($AY18="","",VLOOKUP($AY18,部員ﾃﾞｰﾀ入力!$A$2:$R$61,16,FALSE))</f>
        <v/>
      </c>
      <c r="AI18" s="91"/>
      <c r="AJ18" s="87"/>
      <c r="AK18" s="71"/>
      <c r="AL18" s="71"/>
      <c r="AM18" s="71"/>
      <c r="AN18" s="71"/>
      <c r="AR18" s="9">
        <v>12</v>
      </c>
      <c r="AS18" s="134"/>
      <c r="AT18" s="134"/>
      <c r="AU18" s="134"/>
      <c r="AX18" s="9">
        <v>32</v>
      </c>
      <c r="AY18" s="134"/>
      <c r="AZ18" s="134"/>
      <c r="BA18" s="134"/>
      <c r="BL18" s="8">
        <v>12</v>
      </c>
      <c r="BM18" s="8" t="str">
        <f>IF($AS18="","",VLOOKUP($AS18,部員ﾃﾞｰﾀ入力!$A$2:$R$61,2,FALSE))</f>
        <v/>
      </c>
      <c r="BN18" s="8" t="str">
        <f t="shared" si="0"/>
        <v/>
      </c>
      <c r="BQ18" s="8">
        <v>32</v>
      </c>
      <c r="BR18" s="8" t="str">
        <f>IF($AY18="","",VLOOKUP($AY18,部員ﾃﾞｰﾀ入力!$A$2:$R$61,2,FALSE))</f>
        <v/>
      </c>
      <c r="BS18" s="8" t="str">
        <f t="shared" si="1"/>
        <v/>
      </c>
    </row>
    <row r="19" spans="1:71" ht="25.05" customHeight="1" x14ac:dyDescent="0.2">
      <c r="A19" s="71">
        <v>13</v>
      </c>
      <c r="B19" s="71"/>
      <c r="C19" s="88" t="str">
        <f>IF($AS19="","",VLOOKUP($AS19,部員ﾃﾞｰﾀ入力!$A$2:$R$61,17,FALSE))</f>
        <v/>
      </c>
      <c r="D19" s="88"/>
      <c r="E19" s="88"/>
      <c r="F19" s="88"/>
      <c r="G19" s="88"/>
      <c r="H19" s="88"/>
      <c r="I19" s="88"/>
      <c r="J19" s="88"/>
      <c r="K19" s="88"/>
      <c r="L19" s="89"/>
      <c r="M19" s="90" t="str">
        <f>IF($AS19="","",VLOOKUP($AS19,部員ﾃﾞｰﾀ入力!$A$2:$R$61,16,FALSE))</f>
        <v/>
      </c>
      <c r="N19" s="91"/>
      <c r="O19" s="87"/>
      <c r="P19" s="71"/>
      <c r="Q19" s="71"/>
      <c r="R19" s="71"/>
      <c r="S19" s="71"/>
      <c r="T19" s="3"/>
      <c r="V19" s="77">
        <v>33</v>
      </c>
      <c r="W19" s="77"/>
      <c r="X19" s="88" t="str">
        <f>IF($AY19="","",VLOOKUP($AY19,部員ﾃﾞｰﾀ入力!$A$2:$R$61,17,FALSE))</f>
        <v/>
      </c>
      <c r="Y19" s="88"/>
      <c r="Z19" s="88"/>
      <c r="AA19" s="88"/>
      <c r="AB19" s="88"/>
      <c r="AC19" s="88"/>
      <c r="AD19" s="88"/>
      <c r="AE19" s="88"/>
      <c r="AF19" s="88"/>
      <c r="AG19" s="89"/>
      <c r="AH19" s="90" t="str">
        <f>IF($AY19="","",VLOOKUP($AY19,部員ﾃﾞｰﾀ入力!$A$2:$R$61,16,FALSE))</f>
        <v/>
      </c>
      <c r="AI19" s="91"/>
      <c r="AJ19" s="87"/>
      <c r="AK19" s="71"/>
      <c r="AL19" s="71"/>
      <c r="AM19" s="71"/>
      <c r="AN19" s="71"/>
      <c r="AR19" s="9">
        <v>13</v>
      </c>
      <c r="AS19" s="134"/>
      <c r="AT19" s="134"/>
      <c r="AU19" s="134"/>
      <c r="AX19" s="9">
        <v>33</v>
      </c>
      <c r="AY19" s="134"/>
      <c r="AZ19" s="134"/>
      <c r="BA19" s="134"/>
      <c r="BL19" s="8">
        <v>13</v>
      </c>
      <c r="BM19" s="8" t="str">
        <f>IF($AS19="","",VLOOKUP($AS19,部員ﾃﾞｰﾀ入力!$A$2:$R$61,2,FALSE))</f>
        <v/>
      </c>
      <c r="BN19" s="8" t="str">
        <f t="shared" si="0"/>
        <v/>
      </c>
      <c r="BQ19" s="8">
        <v>33</v>
      </c>
      <c r="BR19" s="8" t="str">
        <f>IF($AY19="","",VLOOKUP($AY19,部員ﾃﾞｰﾀ入力!$A$2:$R$61,2,FALSE))</f>
        <v/>
      </c>
      <c r="BS19" s="8" t="str">
        <f t="shared" si="1"/>
        <v/>
      </c>
    </row>
    <row r="20" spans="1:71" ht="25.05" customHeight="1" x14ac:dyDescent="0.2">
      <c r="A20" s="71">
        <v>14</v>
      </c>
      <c r="B20" s="71"/>
      <c r="C20" s="88" t="str">
        <f>IF($AS20="","",VLOOKUP($AS20,部員ﾃﾞｰﾀ入力!$A$2:$R$61,17,FALSE))</f>
        <v/>
      </c>
      <c r="D20" s="88"/>
      <c r="E20" s="88"/>
      <c r="F20" s="88"/>
      <c r="G20" s="88"/>
      <c r="H20" s="88"/>
      <c r="I20" s="88"/>
      <c r="J20" s="88"/>
      <c r="K20" s="88"/>
      <c r="L20" s="89"/>
      <c r="M20" s="90" t="str">
        <f>IF($AS20="","",VLOOKUP($AS20,部員ﾃﾞｰﾀ入力!$A$2:$R$61,16,FALSE))</f>
        <v/>
      </c>
      <c r="N20" s="91"/>
      <c r="O20" s="87"/>
      <c r="P20" s="71"/>
      <c r="Q20" s="71"/>
      <c r="R20" s="71"/>
      <c r="S20" s="71"/>
      <c r="T20" s="3"/>
      <c r="V20" s="77">
        <v>34</v>
      </c>
      <c r="W20" s="77"/>
      <c r="X20" s="88" t="str">
        <f>IF($AY20="","",VLOOKUP($AY20,部員ﾃﾞｰﾀ入力!$A$2:$R$61,17,FALSE))</f>
        <v/>
      </c>
      <c r="Y20" s="88"/>
      <c r="Z20" s="88"/>
      <c r="AA20" s="88"/>
      <c r="AB20" s="88"/>
      <c r="AC20" s="88"/>
      <c r="AD20" s="88"/>
      <c r="AE20" s="88"/>
      <c r="AF20" s="88"/>
      <c r="AG20" s="89"/>
      <c r="AH20" s="90" t="str">
        <f>IF($AY20="","",VLOOKUP($AY20,部員ﾃﾞｰﾀ入力!$A$2:$R$61,16,FALSE))</f>
        <v/>
      </c>
      <c r="AI20" s="91"/>
      <c r="AJ20" s="87"/>
      <c r="AK20" s="71"/>
      <c r="AL20" s="71"/>
      <c r="AM20" s="71"/>
      <c r="AN20" s="71"/>
      <c r="AR20" s="9">
        <v>14</v>
      </c>
      <c r="AS20" s="134"/>
      <c r="AT20" s="134"/>
      <c r="AU20" s="134"/>
      <c r="AX20" s="9">
        <v>34</v>
      </c>
      <c r="AY20" s="134"/>
      <c r="AZ20" s="134"/>
      <c r="BA20" s="134"/>
      <c r="BL20" s="8">
        <v>14</v>
      </c>
      <c r="BM20" s="8" t="str">
        <f>IF($AS20="","",VLOOKUP($AS20,部員ﾃﾞｰﾀ入力!$A$2:$R$61,2,FALSE))</f>
        <v/>
      </c>
      <c r="BN20" s="8" t="str">
        <f t="shared" si="0"/>
        <v/>
      </c>
      <c r="BQ20" s="8">
        <v>34</v>
      </c>
      <c r="BR20" s="8" t="str">
        <f>IF($AY20="","",VLOOKUP($AY20,部員ﾃﾞｰﾀ入力!$A$2:$R$61,2,FALSE))</f>
        <v/>
      </c>
      <c r="BS20" s="8" t="str">
        <f t="shared" si="1"/>
        <v/>
      </c>
    </row>
    <row r="21" spans="1:71" ht="25.05" customHeight="1" x14ac:dyDescent="0.2">
      <c r="A21" s="71">
        <v>15</v>
      </c>
      <c r="B21" s="71"/>
      <c r="C21" s="88" t="str">
        <f>IF($AS21="","",VLOOKUP($AS21,部員ﾃﾞｰﾀ入力!$A$2:$R$61,17,FALSE))</f>
        <v/>
      </c>
      <c r="D21" s="88"/>
      <c r="E21" s="88"/>
      <c r="F21" s="88"/>
      <c r="G21" s="88"/>
      <c r="H21" s="88"/>
      <c r="I21" s="88"/>
      <c r="J21" s="88"/>
      <c r="K21" s="88"/>
      <c r="L21" s="89"/>
      <c r="M21" s="90" t="str">
        <f>IF($AS21="","",VLOOKUP($AS21,部員ﾃﾞｰﾀ入力!$A$2:$R$61,16,FALSE))</f>
        <v/>
      </c>
      <c r="N21" s="91"/>
      <c r="O21" s="87"/>
      <c r="P21" s="71"/>
      <c r="Q21" s="71"/>
      <c r="R21" s="71"/>
      <c r="S21" s="71"/>
      <c r="T21" s="3"/>
      <c r="V21" s="77">
        <v>35</v>
      </c>
      <c r="W21" s="77"/>
      <c r="X21" s="88" t="str">
        <f>IF($AY21="","",VLOOKUP($AY21,部員ﾃﾞｰﾀ入力!$A$2:$R$61,17,FALSE))</f>
        <v/>
      </c>
      <c r="Y21" s="88"/>
      <c r="Z21" s="88"/>
      <c r="AA21" s="88"/>
      <c r="AB21" s="88"/>
      <c r="AC21" s="88"/>
      <c r="AD21" s="88"/>
      <c r="AE21" s="88"/>
      <c r="AF21" s="88"/>
      <c r="AG21" s="89"/>
      <c r="AH21" s="90" t="str">
        <f>IF($AY21="","",VLOOKUP($AY21,部員ﾃﾞｰﾀ入力!$A$2:$R$61,16,FALSE))</f>
        <v/>
      </c>
      <c r="AI21" s="91"/>
      <c r="AJ21" s="87"/>
      <c r="AK21" s="71"/>
      <c r="AL21" s="71"/>
      <c r="AM21" s="71"/>
      <c r="AN21" s="71"/>
      <c r="AR21" s="9">
        <v>15</v>
      </c>
      <c r="AS21" s="134"/>
      <c r="AT21" s="134"/>
      <c r="AU21" s="134"/>
      <c r="AX21" s="9">
        <v>35</v>
      </c>
      <c r="AY21" s="134"/>
      <c r="AZ21" s="134"/>
      <c r="BA21" s="134"/>
      <c r="BL21" s="8">
        <v>15</v>
      </c>
      <c r="BM21" s="8" t="str">
        <f>IF($AS21="","",VLOOKUP($AS21,部員ﾃﾞｰﾀ入力!$A$2:$R$61,2,FALSE))</f>
        <v/>
      </c>
      <c r="BN21" s="8" t="str">
        <f t="shared" si="0"/>
        <v/>
      </c>
      <c r="BQ21" s="8">
        <v>35</v>
      </c>
      <c r="BR21" s="8" t="str">
        <f>IF($AY21="","",VLOOKUP($AY21,部員ﾃﾞｰﾀ入力!$A$2:$R$61,2,FALSE))</f>
        <v/>
      </c>
      <c r="BS21" s="8" t="str">
        <f t="shared" si="1"/>
        <v/>
      </c>
    </row>
    <row r="22" spans="1:71" ht="25.05" customHeight="1" x14ac:dyDescent="0.2">
      <c r="A22" s="71">
        <v>16</v>
      </c>
      <c r="B22" s="71"/>
      <c r="C22" s="88" t="str">
        <f>IF($AS22="","",VLOOKUP($AS22,部員ﾃﾞｰﾀ入力!$A$2:$R$61,17,FALSE))</f>
        <v/>
      </c>
      <c r="D22" s="88"/>
      <c r="E22" s="88"/>
      <c r="F22" s="88"/>
      <c r="G22" s="88"/>
      <c r="H22" s="88"/>
      <c r="I22" s="88"/>
      <c r="J22" s="88"/>
      <c r="K22" s="88"/>
      <c r="L22" s="89"/>
      <c r="M22" s="90" t="str">
        <f>IF($AS22="","",VLOOKUP($AS22,部員ﾃﾞｰﾀ入力!$A$2:$R$61,16,FALSE))</f>
        <v/>
      </c>
      <c r="N22" s="91"/>
      <c r="O22" s="87"/>
      <c r="P22" s="71"/>
      <c r="Q22" s="71"/>
      <c r="R22" s="71"/>
      <c r="S22" s="71"/>
      <c r="T22" s="3"/>
      <c r="V22" s="77">
        <v>36</v>
      </c>
      <c r="W22" s="77"/>
      <c r="X22" s="88" t="str">
        <f>IF($AY22="","",VLOOKUP($AY22,部員ﾃﾞｰﾀ入力!$A$2:$R$61,17,FALSE))</f>
        <v/>
      </c>
      <c r="Y22" s="88"/>
      <c r="Z22" s="88"/>
      <c r="AA22" s="88"/>
      <c r="AB22" s="88"/>
      <c r="AC22" s="88"/>
      <c r="AD22" s="88"/>
      <c r="AE22" s="88"/>
      <c r="AF22" s="88"/>
      <c r="AG22" s="89"/>
      <c r="AH22" s="90" t="str">
        <f>IF($AY22="","",VLOOKUP($AY22,部員ﾃﾞｰﾀ入力!$A$2:$R$61,16,FALSE))</f>
        <v/>
      </c>
      <c r="AI22" s="91"/>
      <c r="AJ22" s="87"/>
      <c r="AK22" s="71"/>
      <c r="AL22" s="71"/>
      <c r="AM22" s="71"/>
      <c r="AN22" s="71"/>
      <c r="AR22" s="9">
        <v>16</v>
      </c>
      <c r="AS22" s="134"/>
      <c r="AT22" s="134"/>
      <c r="AU22" s="134"/>
      <c r="AX22" s="9">
        <v>36</v>
      </c>
      <c r="AY22" s="134"/>
      <c r="AZ22" s="134"/>
      <c r="BA22" s="134"/>
      <c r="BL22" s="8">
        <v>16</v>
      </c>
      <c r="BM22" s="8" t="str">
        <f>IF($AS22="","",VLOOKUP($AS22,部員ﾃﾞｰﾀ入力!$A$2:$R$61,2,FALSE))</f>
        <v/>
      </c>
      <c r="BN22" s="8" t="str">
        <f t="shared" si="0"/>
        <v/>
      </c>
      <c r="BQ22" s="8">
        <v>36</v>
      </c>
      <c r="BR22" s="8" t="str">
        <f>IF($AY22="","",VLOOKUP($AY22,部員ﾃﾞｰﾀ入力!$A$2:$R$61,2,FALSE))</f>
        <v/>
      </c>
      <c r="BS22" s="8" t="str">
        <f t="shared" si="1"/>
        <v/>
      </c>
    </row>
    <row r="23" spans="1:71" ht="25.05" customHeight="1" x14ac:dyDescent="0.2">
      <c r="A23" s="71">
        <v>17</v>
      </c>
      <c r="B23" s="71"/>
      <c r="C23" s="88" t="str">
        <f>IF($AS23="","",VLOOKUP($AS23,部員ﾃﾞｰﾀ入力!$A$2:$R$61,17,FALSE))</f>
        <v/>
      </c>
      <c r="D23" s="88"/>
      <c r="E23" s="88"/>
      <c r="F23" s="88"/>
      <c r="G23" s="88"/>
      <c r="H23" s="88"/>
      <c r="I23" s="88"/>
      <c r="J23" s="88"/>
      <c r="K23" s="88"/>
      <c r="L23" s="89"/>
      <c r="M23" s="90" t="str">
        <f>IF($AS23="","",VLOOKUP($AS23,部員ﾃﾞｰﾀ入力!$A$2:$R$61,16,FALSE))</f>
        <v/>
      </c>
      <c r="N23" s="91"/>
      <c r="O23" s="87"/>
      <c r="P23" s="71"/>
      <c r="Q23" s="71"/>
      <c r="R23" s="71"/>
      <c r="S23" s="71"/>
      <c r="T23" s="3"/>
      <c r="V23" s="77">
        <v>37</v>
      </c>
      <c r="W23" s="77"/>
      <c r="X23" s="88" t="str">
        <f>IF($AY23="","",VLOOKUP($AY23,部員ﾃﾞｰﾀ入力!$A$2:$R$61,17,FALSE))</f>
        <v/>
      </c>
      <c r="Y23" s="88"/>
      <c r="Z23" s="88"/>
      <c r="AA23" s="88"/>
      <c r="AB23" s="88"/>
      <c r="AC23" s="88"/>
      <c r="AD23" s="88"/>
      <c r="AE23" s="88"/>
      <c r="AF23" s="88"/>
      <c r="AG23" s="89"/>
      <c r="AH23" s="90" t="str">
        <f>IF($AY23="","",VLOOKUP($AY23,部員ﾃﾞｰﾀ入力!$A$2:$R$61,16,FALSE))</f>
        <v/>
      </c>
      <c r="AI23" s="91"/>
      <c r="AJ23" s="87"/>
      <c r="AK23" s="71"/>
      <c r="AL23" s="71"/>
      <c r="AM23" s="71"/>
      <c r="AN23" s="71"/>
      <c r="AR23" s="9">
        <v>17</v>
      </c>
      <c r="AS23" s="134"/>
      <c r="AT23" s="134"/>
      <c r="AU23" s="134"/>
      <c r="AX23" s="9">
        <v>37</v>
      </c>
      <c r="AY23" s="134"/>
      <c r="AZ23" s="134"/>
      <c r="BA23" s="134"/>
      <c r="BL23" s="8">
        <v>17</v>
      </c>
      <c r="BM23" s="8" t="str">
        <f>IF($AS23="","",VLOOKUP($AS23,部員ﾃﾞｰﾀ入力!$A$2:$R$61,2,FALSE))</f>
        <v/>
      </c>
      <c r="BN23" s="8" t="str">
        <f t="shared" si="0"/>
        <v/>
      </c>
      <c r="BQ23" s="8">
        <v>37</v>
      </c>
      <c r="BR23" s="8" t="str">
        <f>IF($AY23="","",VLOOKUP($AY23,部員ﾃﾞｰﾀ入力!$A$2:$R$61,2,FALSE))</f>
        <v/>
      </c>
      <c r="BS23" s="8" t="str">
        <f t="shared" si="1"/>
        <v/>
      </c>
    </row>
    <row r="24" spans="1:71" ht="25.05" customHeight="1" x14ac:dyDescent="0.2">
      <c r="A24" s="71">
        <v>18</v>
      </c>
      <c r="B24" s="71"/>
      <c r="C24" s="88" t="str">
        <f>IF($AS24="","",VLOOKUP($AS24,部員ﾃﾞｰﾀ入力!$A$2:$R$61,17,FALSE))</f>
        <v/>
      </c>
      <c r="D24" s="88"/>
      <c r="E24" s="88"/>
      <c r="F24" s="88"/>
      <c r="G24" s="88"/>
      <c r="H24" s="88"/>
      <c r="I24" s="88"/>
      <c r="J24" s="88"/>
      <c r="K24" s="88"/>
      <c r="L24" s="89"/>
      <c r="M24" s="90" t="str">
        <f>IF($AS24="","",VLOOKUP($AS24,部員ﾃﾞｰﾀ入力!$A$2:$R$61,16,FALSE))</f>
        <v/>
      </c>
      <c r="N24" s="91"/>
      <c r="O24" s="87"/>
      <c r="P24" s="71"/>
      <c r="Q24" s="71"/>
      <c r="R24" s="71"/>
      <c r="S24" s="71"/>
      <c r="T24" s="3"/>
      <c r="V24" s="77">
        <v>38</v>
      </c>
      <c r="W24" s="77"/>
      <c r="X24" s="88" t="str">
        <f>IF($AY24="","",VLOOKUP($AY24,部員ﾃﾞｰﾀ入力!$A$2:$R$61,17,FALSE))</f>
        <v/>
      </c>
      <c r="Y24" s="88"/>
      <c r="Z24" s="88"/>
      <c r="AA24" s="88"/>
      <c r="AB24" s="88"/>
      <c r="AC24" s="88"/>
      <c r="AD24" s="88"/>
      <c r="AE24" s="88"/>
      <c r="AF24" s="88"/>
      <c r="AG24" s="89"/>
      <c r="AH24" s="90" t="str">
        <f>IF($AY24="","",VLOOKUP($AY24,部員ﾃﾞｰﾀ入力!$A$2:$R$61,16,FALSE))</f>
        <v/>
      </c>
      <c r="AI24" s="91"/>
      <c r="AJ24" s="87"/>
      <c r="AK24" s="71"/>
      <c r="AL24" s="71"/>
      <c r="AM24" s="71"/>
      <c r="AN24" s="71"/>
      <c r="AR24" s="9">
        <v>18</v>
      </c>
      <c r="AS24" s="134"/>
      <c r="AT24" s="134"/>
      <c r="AU24" s="134"/>
      <c r="AX24" s="9">
        <v>38</v>
      </c>
      <c r="AY24" s="134"/>
      <c r="AZ24" s="134"/>
      <c r="BA24" s="134"/>
      <c r="BL24" s="8">
        <v>18</v>
      </c>
      <c r="BM24" s="8" t="str">
        <f>IF($AS24="","",VLOOKUP($AS24,部員ﾃﾞｰﾀ入力!$A$2:$R$61,2,FALSE))</f>
        <v/>
      </c>
      <c r="BN24" s="8" t="str">
        <f t="shared" si="0"/>
        <v/>
      </c>
      <c r="BQ24" s="8">
        <v>38</v>
      </c>
      <c r="BR24" s="8" t="str">
        <f>IF($AY24="","",VLOOKUP($AY24,部員ﾃﾞｰﾀ入力!$A$2:$R$61,2,FALSE))</f>
        <v/>
      </c>
      <c r="BS24" s="8" t="str">
        <f t="shared" si="1"/>
        <v/>
      </c>
    </row>
    <row r="25" spans="1:71" ht="25.05" customHeight="1" x14ac:dyDescent="0.2">
      <c r="A25" s="71">
        <v>19</v>
      </c>
      <c r="B25" s="71"/>
      <c r="C25" s="88" t="str">
        <f>IF($AS25="","",VLOOKUP($AS25,部員ﾃﾞｰﾀ入力!$A$2:$R$61,17,FALSE))</f>
        <v/>
      </c>
      <c r="D25" s="88"/>
      <c r="E25" s="88"/>
      <c r="F25" s="88"/>
      <c r="G25" s="88"/>
      <c r="H25" s="88"/>
      <c r="I25" s="88"/>
      <c r="J25" s="88"/>
      <c r="K25" s="88"/>
      <c r="L25" s="89"/>
      <c r="M25" s="90" t="str">
        <f>IF($AS25="","",VLOOKUP($AS25,部員ﾃﾞｰﾀ入力!$A$2:$R$61,16,FALSE))</f>
        <v/>
      </c>
      <c r="N25" s="91"/>
      <c r="O25" s="87"/>
      <c r="P25" s="71"/>
      <c r="Q25" s="71"/>
      <c r="R25" s="71"/>
      <c r="S25" s="71"/>
      <c r="T25" s="3"/>
      <c r="V25" s="77">
        <v>39</v>
      </c>
      <c r="W25" s="77"/>
      <c r="X25" s="88" t="str">
        <f>IF($AY25="","",VLOOKUP($AY25,部員ﾃﾞｰﾀ入力!$A$2:$R$61,17,FALSE))</f>
        <v/>
      </c>
      <c r="Y25" s="88"/>
      <c r="Z25" s="88"/>
      <c r="AA25" s="88"/>
      <c r="AB25" s="88"/>
      <c r="AC25" s="88"/>
      <c r="AD25" s="88"/>
      <c r="AE25" s="88"/>
      <c r="AF25" s="88"/>
      <c r="AG25" s="89"/>
      <c r="AH25" s="90" t="str">
        <f>IF($AY25="","",VLOOKUP($AY25,部員ﾃﾞｰﾀ入力!$A$2:$R$61,16,FALSE))</f>
        <v/>
      </c>
      <c r="AI25" s="91"/>
      <c r="AJ25" s="87"/>
      <c r="AK25" s="71"/>
      <c r="AL25" s="71"/>
      <c r="AM25" s="71"/>
      <c r="AN25" s="71"/>
      <c r="AR25" s="9">
        <v>19</v>
      </c>
      <c r="AS25" s="134"/>
      <c r="AT25" s="134"/>
      <c r="AU25" s="134"/>
      <c r="AX25" s="9">
        <v>39</v>
      </c>
      <c r="AY25" s="134"/>
      <c r="AZ25" s="134"/>
      <c r="BA25" s="134"/>
      <c r="BL25" s="8">
        <v>19</v>
      </c>
      <c r="BM25" s="8" t="str">
        <f>IF($AS25="","",VLOOKUP($AS25,部員ﾃﾞｰﾀ入力!$A$2:$R$61,2,FALSE))</f>
        <v/>
      </c>
      <c r="BN25" s="8" t="str">
        <f t="shared" si="0"/>
        <v/>
      </c>
      <c r="BQ25" s="8">
        <v>39</v>
      </c>
      <c r="BR25" s="8" t="str">
        <f>IF($AY25="","",VLOOKUP($AY25,部員ﾃﾞｰﾀ入力!$A$2:$R$61,2,FALSE))</f>
        <v/>
      </c>
      <c r="BS25" s="8" t="str">
        <f t="shared" si="1"/>
        <v/>
      </c>
    </row>
    <row r="26" spans="1:71" ht="25.05" customHeight="1" x14ac:dyDescent="0.2">
      <c r="A26" s="108">
        <v>20</v>
      </c>
      <c r="B26" s="108"/>
      <c r="C26" s="80" t="str">
        <f>IF($AS26="","",VLOOKUP($AS26,部員ﾃﾞｰﾀ入力!$A$2:$R$61,17,FALSE))</f>
        <v/>
      </c>
      <c r="D26" s="80"/>
      <c r="E26" s="80"/>
      <c r="F26" s="80"/>
      <c r="G26" s="80"/>
      <c r="H26" s="80"/>
      <c r="I26" s="80"/>
      <c r="J26" s="80"/>
      <c r="K26" s="80"/>
      <c r="L26" s="81"/>
      <c r="M26" s="82" t="str">
        <f>IF($AS26="","",VLOOKUP($AS26,部員ﾃﾞｰﾀ入力!$A$2:$R$61,16,FALSE))</f>
        <v/>
      </c>
      <c r="N26" s="83"/>
      <c r="O26" s="79"/>
      <c r="P26" s="108"/>
      <c r="Q26" s="108"/>
      <c r="R26" s="108"/>
      <c r="S26" s="108"/>
      <c r="T26" s="3"/>
      <c r="V26" s="108">
        <v>40</v>
      </c>
      <c r="W26" s="108"/>
      <c r="X26" s="80" t="str">
        <f>IF($AY26="","",VLOOKUP($AY26,部員ﾃﾞｰﾀ入力!$A$2:$R$61,17,FALSE))</f>
        <v/>
      </c>
      <c r="Y26" s="80"/>
      <c r="Z26" s="80"/>
      <c r="AA26" s="80"/>
      <c r="AB26" s="80"/>
      <c r="AC26" s="80"/>
      <c r="AD26" s="80"/>
      <c r="AE26" s="80"/>
      <c r="AF26" s="80"/>
      <c r="AG26" s="81"/>
      <c r="AH26" s="82" t="str">
        <f>IF($AY26="","",VLOOKUP($AY26,部員ﾃﾞｰﾀ入力!$A$2:$R$61,16,FALSE))</f>
        <v/>
      </c>
      <c r="AI26" s="83"/>
      <c r="AJ26" s="79"/>
      <c r="AK26" s="108"/>
      <c r="AL26" s="108"/>
      <c r="AM26" s="108"/>
      <c r="AN26" s="108"/>
      <c r="AR26" s="9">
        <v>20</v>
      </c>
      <c r="AS26" s="134"/>
      <c r="AT26" s="134"/>
      <c r="AU26" s="134"/>
      <c r="AX26" s="9">
        <v>40</v>
      </c>
      <c r="AY26" s="134"/>
      <c r="AZ26" s="134"/>
      <c r="BA26" s="134"/>
      <c r="BL26" s="8">
        <v>20</v>
      </c>
      <c r="BM26" s="8" t="str">
        <f>IF($AS26="","",VLOOKUP($AS26,部員ﾃﾞｰﾀ入力!$A$2:$R$61,2,FALSE))</f>
        <v/>
      </c>
      <c r="BN26" s="8" t="str">
        <f t="shared" si="0"/>
        <v/>
      </c>
      <c r="BQ26" s="8">
        <v>40</v>
      </c>
      <c r="BR26" s="8" t="str">
        <f>IF($AY26="","",VLOOKUP($AY26,部員ﾃﾞｰﾀ入力!$A$2:$R$61,2,FALSE))</f>
        <v/>
      </c>
      <c r="BS26" s="8" t="str">
        <f t="shared" si="1"/>
        <v/>
      </c>
    </row>
    <row r="27" spans="1:71" ht="6.75" customHeight="1" x14ac:dyDescent="0.2">
      <c r="T27" s="3"/>
      <c r="X27" s="3"/>
    </row>
    <row r="28" spans="1:71" ht="22.05" customHeight="1" x14ac:dyDescent="0.2">
      <c r="A28" s="1" t="s">
        <v>64</v>
      </c>
      <c r="T28" s="3"/>
      <c r="X28" s="3"/>
      <c r="AR28" s="1" t="s">
        <v>65</v>
      </c>
    </row>
    <row r="29" spans="1:71" ht="4.5" customHeight="1" x14ac:dyDescent="0.2">
      <c r="T29" s="3"/>
      <c r="X29" s="3"/>
    </row>
    <row r="30" spans="1:71" ht="24" customHeight="1" x14ac:dyDescent="0.2">
      <c r="B30" s="122" t="s">
        <v>45</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3">
        <f>COUNTA(AS7:AS26,AY7:AY26)</f>
        <v>0</v>
      </c>
      <c r="AF30" s="123"/>
      <c r="AG30" s="123"/>
      <c r="AH30" s="123"/>
      <c r="AI30" s="121" t="s">
        <v>46</v>
      </c>
      <c r="AJ30" s="121"/>
    </row>
    <row r="31" spans="1:71" ht="24" customHeight="1" x14ac:dyDescent="0.2">
      <c r="B31" s="1" t="s">
        <v>47</v>
      </c>
      <c r="C31" s="119" t="str">
        <f>IF(AE30=0,"",AE30*200)</f>
        <v/>
      </c>
      <c r="D31" s="120"/>
      <c r="E31" s="120"/>
      <c r="F31" s="120"/>
      <c r="G31" s="120"/>
      <c r="H31" s="120"/>
      <c r="I31" s="120"/>
      <c r="J31" s="1" t="s">
        <v>48</v>
      </c>
    </row>
    <row r="32" spans="1:71" ht="7.5" customHeight="1" x14ac:dyDescent="0.2"/>
    <row r="33" spans="2:36" ht="24" customHeight="1" x14ac:dyDescent="0.2">
      <c r="Q33" s="4"/>
      <c r="S33" s="107">
        <f>部員ﾃﾞｰﾀ入力!U7</f>
        <v>0</v>
      </c>
      <c r="T33" s="107"/>
      <c r="U33" s="107"/>
      <c r="V33" s="4" t="s">
        <v>49</v>
      </c>
      <c r="W33" s="107">
        <f>部員ﾃﾞｰﾀ入力!U8</f>
        <v>0</v>
      </c>
      <c r="X33" s="107"/>
      <c r="Y33" s="107"/>
      <c r="Z33" s="4" t="s">
        <v>50</v>
      </c>
      <c r="AA33" s="107">
        <f>部員ﾃﾞｰﾀ入力!U9</f>
        <v>0</v>
      </c>
      <c r="AB33" s="107"/>
      <c r="AC33" s="107"/>
      <c r="AD33" s="4" t="s">
        <v>51</v>
      </c>
    </row>
    <row r="34" spans="2:36" ht="10.050000000000001" customHeight="1" x14ac:dyDescent="0.2"/>
    <row r="35" spans="2:36" ht="24" customHeight="1" x14ac:dyDescent="0.2">
      <c r="R35" s="1" t="s">
        <v>23</v>
      </c>
      <c r="W35" s="97" t="str">
        <f>部員ﾃﾞｰﾀ入力!U4&amp;"高等学校"</f>
        <v>高等学校</v>
      </c>
      <c r="X35" s="97"/>
      <c r="Y35" s="97"/>
      <c r="Z35" s="97"/>
      <c r="AA35" s="97"/>
      <c r="AB35" s="97"/>
      <c r="AC35" s="97"/>
      <c r="AD35" s="97"/>
      <c r="AE35" s="97"/>
      <c r="AF35" s="97"/>
      <c r="AG35" s="97"/>
      <c r="AH35" s="98"/>
      <c r="AI35" s="98"/>
      <c r="AJ35" s="98"/>
    </row>
    <row r="36" spans="2:36" ht="10.050000000000001" customHeight="1" x14ac:dyDescent="0.2"/>
    <row r="37" spans="2:36" ht="24" customHeight="1" x14ac:dyDescent="0.2">
      <c r="R37" s="1" t="s">
        <v>30</v>
      </c>
      <c r="W37" s="96">
        <f>部員ﾃﾞｰﾀ入力!U10</f>
        <v>0</v>
      </c>
      <c r="X37" s="96"/>
      <c r="Y37" s="96"/>
      <c r="Z37" s="96"/>
      <c r="AA37" s="96"/>
      <c r="AB37" s="96"/>
      <c r="AC37" s="96"/>
      <c r="AD37" s="96"/>
      <c r="AE37" s="96"/>
    </row>
    <row r="38" spans="2:36" ht="10.050000000000001" customHeight="1" x14ac:dyDescent="0.2"/>
    <row r="39" spans="2:36" ht="24" customHeight="1" x14ac:dyDescent="0.2">
      <c r="B39" s="5" t="s">
        <v>66</v>
      </c>
      <c r="J39" s="2"/>
    </row>
    <row r="40" spans="2:36" ht="24" customHeight="1" x14ac:dyDescent="0.2">
      <c r="F40" s="5" t="s">
        <v>82</v>
      </c>
      <c r="W40" s="65"/>
      <c r="X40" s="65"/>
      <c r="Y40" s="65"/>
      <c r="Z40" s="65"/>
      <c r="AA40" s="65"/>
      <c r="AB40" s="65"/>
      <c r="AC40" s="65"/>
      <c r="AD40" s="65"/>
      <c r="AE40" s="65"/>
    </row>
  </sheetData>
  <mergeCells count="229">
    <mergeCell ref="A19:B19"/>
    <mergeCell ref="A20:B20"/>
    <mergeCell ref="A21:B21"/>
    <mergeCell ref="A22:B22"/>
    <mergeCell ref="A25:B25"/>
    <mergeCell ref="A26:B26"/>
    <mergeCell ref="C19:L19"/>
    <mergeCell ref="M19:N19"/>
    <mergeCell ref="O19:S19"/>
    <mergeCell ref="M22:N22"/>
    <mergeCell ref="O22:S22"/>
    <mergeCell ref="C20:L20"/>
    <mergeCell ref="M20:N20"/>
    <mergeCell ref="O20:S20"/>
    <mergeCell ref="C23:L23"/>
    <mergeCell ref="M23:N23"/>
    <mergeCell ref="O23:S23"/>
    <mergeCell ref="C21:L21"/>
    <mergeCell ref="M21:N21"/>
    <mergeCell ref="O21:S21"/>
    <mergeCell ref="C22:L22"/>
    <mergeCell ref="C25:L25"/>
    <mergeCell ref="M25:N25"/>
    <mergeCell ref="O25:S25"/>
    <mergeCell ref="AY26:BA26"/>
    <mergeCell ref="V26:W26"/>
    <mergeCell ref="X26:AG26"/>
    <mergeCell ref="AH26:AI26"/>
    <mergeCell ref="AJ26:AN26"/>
    <mergeCell ref="AS25:AU25"/>
    <mergeCell ref="AS26:AU26"/>
    <mergeCell ref="AY25:BA25"/>
    <mergeCell ref="V25:W25"/>
    <mergeCell ref="X25:AG25"/>
    <mergeCell ref="AH25:AI25"/>
    <mergeCell ref="AJ25:AN25"/>
    <mergeCell ref="AR2:BD4"/>
    <mergeCell ref="AY15:BA15"/>
    <mergeCell ref="AY16:BA16"/>
    <mergeCell ref="AS15:AU15"/>
    <mergeCell ref="AS16:AU16"/>
    <mergeCell ref="AS14:AU14"/>
    <mergeCell ref="AR6:AU6"/>
    <mergeCell ref="AY21:BA21"/>
    <mergeCell ref="AY22:BA22"/>
    <mergeCell ref="AY17:BA17"/>
    <mergeCell ref="AY18:BA18"/>
    <mergeCell ref="AY19:BA19"/>
    <mergeCell ref="AY20:BA20"/>
    <mergeCell ref="AS20:AU20"/>
    <mergeCell ref="AX6:BA6"/>
    <mergeCell ref="AY7:BA7"/>
    <mergeCell ref="AY8:BA8"/>
    <mergeCell ref="AY9:BA9"/>
    <mergeCell ref="AY10:BA10"/>
    <mergeCell ref="AY11:BA11"/>
    <mergeCell ref="AY12:BA12"/>
    <mergeCell ref="AY13:BA13"/>
    <mergeCell ref="AY14:BA14"/>
    <mergeCell ref="AS18:AU18"/>
    <mergeCell ref="AS7:AU7"/>
    <mergeCell ref="AS8:AU8"/>
    <mergeCell ref="AS9:AU9"/>
    <mergeCell ref="AS10:AU10"/>
    <mergeCell ref="AS11:AU11"/>
    <mergeCell ref="AS12:AU12"/>
    <mergeCell ref="AS13:AU13"/>
    <mergeCell ref="AS19:AU19"/>
    <mergeCell ref="V8:W8"/>
    <mergeCell ref="V9:W9"/>
    <mergeCell ref="X13:AG13"/>
    <mergeCell ref="AH13:AI13"/>
    <mergeCell ref="V11:W11"/>
    <mergeCell ref="V13:W13"/>
    <mergeCell ref="AH10:AI10"/>
    <mergeCell ref="AH12:AI12"/>
    <mergeCell ref="AS17:AU17"/>
    <mergeCell ref="AH7:AI7"/>
    <mergeCell ref="AJ7:AN7"/>
    <mergeCell ref="V10:W10"/>
    <mergeCell ref="V12:W12"/>
    <mergeCell ref="X10:AG10"/>
    <mergeCell ref="X12:AG12"/>
    <mergeCell ref="AJ10:AN10"/>
    <mergeCell ref="V6:W6"/>
    <mergeCell ref="V7:W7"/>
    <mergeCell ref="A3:C3"/>
    <mergeCell ref="J3:P3"/>
    <mergeCell ref="Q3:T3"/>
    <mergeCell ref="V5:AB5"/>
    <mergeCell ref="D3:I3"/>
    <mergeCell ref="A5:G5"/>
    <mergeCell ref="A6:B6"/>
    <mergeCell ref="C6:L6"/>
    <mergeCell ref="X6:AG6"/>
    <mergeCell ref="C7:L7"/>
    <mergeCell ref="M7:N7"/>
    <mergeCell ref="A7:B7"/>
    <mergeCell ref="AH6:AI6"/>
    <mergeCell ref="AJ6:AN6"/>
    <mergeCell ref="X7:AG7"/>
    <mergeCell ref="AJ8:AN8"/>
    <mergeCell ref="X9:AG9"/>
    <mergeCell ref="AH9:AI9"/>
    <mergeCell ref="AJ9:AN9"/>
    <mergeCell ref="X8:AG8"/>
    <mergeCell ref="AH8:AI8"/>
    <mergeCell ref="X11:AG11"/>
    <mergeCell ref="AH11:AI11"/>
    <mergeCell ref="AJ11:AN11"/>
    <mergeCell ref="AJ12:AN12"/>
    <mergeCell ref="AH14:AI14"/>
    <mergeCell ref="AJ14:AN14"/>
    <mergeCell ref="X14:AG14"/>
    <mergeCell ref="AJ13:AN13"/>
    <mergeCell ref="V15:W15"/>
    <mergeCell ref="X15:AG15"/>
    <mergeCell ref="AH15:AI15"/>
    <mergeCell ref="AJ15:AN15"/>
    <mergeCell ref="V14:W14"/>
    <mergeCell ref="V18:W18"/>
    <mergeCell ref="X18:AG18"/>
    <mergeCell ref="AH18:AI18"/>
    <mergeCell ref="AJ18:AN18"/>
    <mergeCell ref="V19:W19"/>
    <mergeCell ref="X19:AG19"/>
    <mergeCell ref="AH19:AI19"/>
    <mergeCell ref="AJ19:AN19"/>
    <mergeCell ref="V16:W16"/>
    <mergeCell ref="X16:AG16"/>
    <mergeCell ref="AH16:AI16"/>
    <mergeCell ref="AJ16:AN16"/>
    <mergeCell ref="V17:W17"/>
    <mergeCell ref="X17:AG17"/>
    <mergeCell ref="AH17:AI17"/>
    <mergeCell ref="AJ17:AN17"/>
    <mergeCell ref="V20:W20"/>
    <mergeCell ref="X20:AG20"/>
    <mergeCell ref="AH20:AI20"/>
    <mergeCell ref="AJ20:AN20"/>
    <mergeCell ref="AH22:AI22"/>
    <mergeCell ref="AJ22:AN22"/>
    <mergeCell ref="V21:W21"/>
    <mergeCell ref="X21:AG21"/>
    <mergeCell ref="AH21:AI21"/>
    <mergeCell ref="AJ21:AN21"/>
    <mergeCell ref="A8:B8"/>
    <mergeCell ref="A9:B9"/>
    <mergeCell ref="M6:N6"/>
    <mergeCell ref="O6:S6"/>
    <mergeCell ref="O7:S7"/>
    <mergeCell ref="C8:L8"/>
    <mergeCell ref="M8:N8"/>
    <mergeCell ref="O8:S8"/>
    <mergeCell ref="A12:B12"/>
    <mergeCell ref="M12:N12"/>
    <mergeCell ref="C11:L11"/>
    <mergeCell ref="C12:L12"/>
    <mergeCell ref="A10:B10"/>
    <mergeCell ref="O9:S9"/>
    <mergeCell ref="M11:N11"/>
    <mergeCell ref="O11:S11"/>
    <mergeCell ref="M10:N10"/>
    <mergeCell ref="O10:S10"/>
    <mergeCell ref="A11:B11"/>
    <mergeCell ref="C9:L9"/>
    <mergeCell ref="M9:N9"/>
    <mergeCell ref="O12:S12"/>
    <mergeCell ref="C10:L10"/>
    <mergeCell ref="A18:B18"/>
    <mergeCell ref="O13:S13"/>
    <mergeCell ref="C14:L14"/>
    <mergeCell ref="M14:N14"/>
    <mergeCell ref="O14:S14"/>
    <mergeCell ref="C15:L15"/>
    <mergeCell ref="A14:B14"/>
    <mergeCell ref="A15:B15"/>
    <mergeCell ref="A16:B16"/>
    <mergeCell ref="A17:B17"/>
    <mergeCell ref="M15:N15"/>
    <mergeCell ref="C18:L18"/>
    <mergeCell ref="M18:N18"/>
    <mergeCell ref="O18:S18"/>
    <mergeCell ref="C16:L16"/>
    <mergeCell ref="M16:N16"/>
    <mergeCell ref="O16:S16"/>
    <mergeCell ref="O15:S15"/>
    <mergeCell ref="C17:L17"/>
    <mergeCell ref="M17:N17"/>
    <mergeCell ref="O17:S17"/>
    <mergeCell ref="A13:B13"/>
    <mergeCell ref="M13:N13"/>
    <mergeCell ref="C13:L13"/>
    <mergeCell ref="AY23:BA23"/>
    <mergeCell ref="AY24:BA24"/>
    <mergeCell ref="A1:AN1"/>
    <mergeCell ref="AH3:AN3"/>
    <mergeCell ref="U3:AG3"/>
    <mergeCell ref="AS21:AU21"/>
    <mergeCell ref="AS22:AU22"/>
    <mergeCell ref="AS23:AU23"/>
    <mergeCell ref="AS24:AU24"/>
    <mergeCell ref="AH23:AI23"/>
    <mergeCell ref="V23:W23"/>
    <mergeCell ref="X23:AG23"/>
    <mergeCell ref="V22:W22"/>
    <mergeCell ref="X22:AG22"/>
    <mergeCell ref="AJ23:AN23"/>
    <mergeCell ref="V24:W24"/>
    <mergeCell ref="X24:AG24"/>
    <mergeCell ref="AH24:AI24"/>
    <mergeCell ref="AJ24:AN24"/>
    <mergeCell ref="C24:L24"/>
    <mergeCell ref="M24:N24"/>
    <mergeCell ref="O24:S24"/>
    <mergeCell ref="A23:B23"/>
    <mergeCell ref="A24:B24"/>
    <mergeCell ref="C26:L26"/>
    <mergeCell ref="M26:N26"/>
    <mergeCell ref="O26:S26"/>
    <mergeCell ref="B30:AD30"/>
    <mergeCell ref="AE30:AH30"/>
    <mergeCell ref="AI30:AJ30"/>
    <mergeCell ref="W35:AJ35"/>
    <mergeCell ref="W37:AE37"/>
    <mergeCell ref="C31:I31"/>
    <mergeCell ref="S33:U33"/>
    <mergeCell ref="W33:Y33"/>
    <mergeCell ref="AA33:AC33"/>
  </mergeCells>
  <phoneticPr fontId="2"/>
  <conditionalFormatting sqref="BM7:BM26 BR7:BR26">
    <cfRule type="duplicateValues" dxfId="1" priority="1"/>
  </conditionalFormatting>
  <printOptions horizontalCentered="1" verticalCentered="1"/>
  <pageMargins left="0.59055118110236227" right="0.59055118110236227" top="0.51181102362204722" bottom="0.51181102362204722" header="0.51181102362204722" footer="0.51181102362204722"/>
  <pageSetup paperSize="9" scale="9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E28"/>
  <sheetViews>
    <sheetView view="pageBreakPreview" zoomScale="60" zoomScaleNormal="75" workbookViewId="0">
      <pane xSplit="2" ySplit="7" topLeftCell="C8" activePane="bottomRight" state="frozen"/>
      <selection activeCell="B28" sqref="B28"/>
      <selection pane="topRight" activeCell="B28" sqref="B28"/>
      <selection pane="bottomLeft" activeCell="B28" sqref="B28"/>
      <selection pane="bottomRight" activeCell="AM8" sqref="AM8"/>
    </sheetView>
  </sheetViews>
  <sheetFormatPr defaultColWidth="2.21875" defaultRowHeight="13.2" x14ac:dyDescent="0.2"/>
  <cols>
    <col min="1" max="41" width="2.21875" style="1" customWidth="1"/>
    <col min="42" max="42" width="3.44140625" style="1" customWidth="1"/>
    <col min="43" max="45" width="2.5546875" style="1" customWidth="1"/>
    <col min="46" max="46" width="3.44140625" style="1" customWidth="1"/>
    <col min="47" max="49" width="2.5546875" style="1" customWidth="1"/>
    <col min="50" max="16384" width="2.21875" style="1"/>
  </cols>
  <sheetData>
    <row r="1" spans="1:57" ht="42" customHeight="1" thickBot="1" x14ac:dyDescent="0.25">
      <c r="B1" s="111" t="s">
        <v>86</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7"/>
      <c r="AD1" s="112" t="s">
        <v>37</v>
      </c>
      <c r="AE1" s="112"/>
      <c r="AF1" s="112"/>
      <c r="AG1" s="112"/>
      <c r="AH1" s="112"/>
      <c r="AI1" s="112"/>
      <c r="AJ1" s="112"/>
      <c r="AK1" s="112"/>
    </row>
    <row r="2" spans="1:57" ht="14.25" customHeight="1" thickTop="1" x14ac:dyDescent="0.2">
      <c r="AP2" s="95" t="s">
        <v>38</v>
      </c>
      <c r="AQ2" s="95"/>
      <c r="AR2" s="95"/>
      <c r="AS2" s="95"/>
      <c r="AT2" s="95"/>
      <c r="AU2" s="95"/>
      <c r="AV2" s="95"/>
      <c r="AW2" s="95"/>
      <c r="AX2" s="95"/>
      <c r="AY2" s="95"/>
      <c r="AZ2" s="95"/>
      <c r="BA2" s="95"/>
      <c r="BB2" s="95"/>
      <c r="BC2" s="95"/>
      <c r="BD2" s="95"/>
      <c r="BE2" s="95"/>
    </row>
    <row r="3" spans="1:57" ht="42" customHeight="1" x14ac:dyDescent="0.2">
      <c r="A3" s="100" t="s">
        <v>39</v>
      </c>
      <c r="B3" s="100"/>
      <c r="C3" s="100"/>
      <c r="D3" s="177" t="s">
        <v>67</v>
      </c>
      <c r="E3" s="178"/>
      <c r="F3" s="178"/>
      <c r="G3" s="178"/>
      <c r="H3" s="178"/>
      <c r="I3" s="179"/>
      <c r="J3" s="100" t="s">
        <v>68</v>
      </c>
      <c r="K3" s="100"/>
      <c r="L3" s="100"/>
      <c r="M3" s="180">
        <f>部員ﾃﾞｰﾀ入力!U2</f>
        <v>0</v>
      </c>
      <c r="N3" s="181"/>
      <c r="O3" s="181"/>
      <c r="P3" s="181"/>
      <c r="Q3" s="181"/>
      <c r="R3" s="182"/>
      <c r="S3" s="100" t="s">
        <v>23</v>
      </c>
      <c r="T3" s="100"/>
      <c r="U3" s="100"/>
      <c r="V3" s="100"/>
      <c r="W3" s="115">
        <f>部員ﾃﾞｰﾀ入力!U4</f>
        <v>0</v>
      </c>
      <c r="X3" s="116"/>
      <c r="Y3" s="116"/>
      <c r="Z3" s="116"/>
      <c r="AA3" s="116"/>
      <c r="AB3" s="116"/>
      <c r="AC3" s="116"/>
      <c r="AD3" s="116"/>
      <c r="AE3" s="116"/>
      <c r="AF3" s="116"/>
      <c r="AG3" s="116" t="s">
        <v>42</v>
      </c>
      <c r="AH3" s="116"/>
      <c r="AI3" s="116"/>
      <c r="AJ3" s="116"/>
      <c r="AK3" s="116"/>
      <c r="AL3" s="117"/>
      <c r="AP3" s="95"/>
      <c r="AQ3" s="95"/>
      <c r="AR3" s="95"/>
      <c r="AS3" s="95"/>
      <c r="AT3" s="95"/>
      <c r="AU3" s="95"/>
      <c r="AV3" s="95"/>
      <c r="AW3" s="95"/>
      <c r="AX3" s="95"/>
      <c r="AY3" s="95"/>
      <c r="AZ3" s="95"/>
      <c r="BA3" s="95"/>
      <c r="BB3" s="95"/>
      <c r="BC3" s="95"/>
      <c r="BD3" s="95"/>
      <c r="BE3" s="95"/>
    </row>
    <row r="4" spans="1:57" ht="14.25" customHeight="1" x14ac:dyDescent="0.2"/>
    <row r="5" spans="1:57" ht="42" customHeight="1" x14ac:dyDescent="0.2">
      <c r="A5" s="100" t="s">
        <v>24</v>
      </c>
      <c r="B5" s="100"/>
      <c r="C5" s="100"/>
      <c r="D5" s="100"/>
      <c r="E5" s="100"/>
      <c r="F5" s="100"/>
      <c r="G5" s="115">
        <f>部員ﾃﾞｰﾀ入力!U5</f>
        <v>0</v>
      </c>
      <c r="H5" s="116"/>
      <c r="I5" s="116"/>
      <c r="J5" s="116"/>
      <c r="K5" s="116"/>
      <c r="L5" s="116"/>
      <c r="M5" s="116"/>
      <c r="N5" s="116"/>
      <c r="O5" s="116"/>
      <c r="P5" s="116"/>
      <c r="Q5" s="116"/>
      <c r="R5" s="117"/>
      <c r="X5" s="54"/>
      <c r="Y5" s="54"/>
      <c r="Z5" s="54"/>
      <c r="AA5" s="54"/>
      <c r="AB5" s="54"/>
      <c r="AC5" s="54"/>
      <c r="AD5" s="54"/>
      <c r="AP5" s="94" t="s">
        <v>53</v>
      </c>
      <c r="AQ5" s="94"/>
      <c r="AR5" s="94"/>
      <c r="AS5" s="94"/>
      <c r="AT5" s="94"/>
      <c r="AU5" s="94"/>
      <c r="AV5" s="94"/>
      <c r="AW5" s="94"/>
      <c r="AX5" s="94"/>
      <c r="AY5" s="94"/>
      <c r="AZ5" s="94"/>
      <c r="BA5" s="94"/>
      <c r="BB5" s="94"/>
      <c r="BC5" s="94"/>
      <c r="BD5" s="94"/>
      <c r="BE5" s="94"/>
    </row>
    <row r="6" spans="1:57" ht="15.75" customHeight="1" x14ac:dyDescent="0.2">
      <c r="A6" s="176"/>
      <c r="B6" s="176"/>
      <c r="C6" s="176"/>
      <c r="D6" s="176"/>
      <c r="E6" s="176"/>
      <c r="F6" s="176"/>
      <c r="G6" s="176"/>
      <c r="H6" s="176"/>
      <c r="AP6" s="94"/>
      <c r="AQ6" s="94"/>
      <c r="AR6" s="94"/>
      <c r="AS6" s="94"/>
      <c r="AT6" s="94"/>
      <c r="AU6" s="94"/>
      <c r="AV6" s="94"/>
      <c r="AW6" s="94"/>
      <c r="AX6" s="94"/>
      <c r="AY6" s="94"/>
      <c r="AZ6" s="94"/>
      <c r="BA6" s="94"/>
      <c r="BB6" s="94"/>
      <c r="BC6" s="94"/>
      <c r="BD6" s="94"/>
      <c r="BE6" s="94"/>
    </row>
    <row r="7" spans="1:57" ht="42" customHeight="1" x14ac:dyDescent="0.2">
      <c r="A7" s="100" t="s">
        <v>0</v>
      </c>
      <c r="B7" s="100"/>
      <c r="C7" s="100" t="s">
        <v>69</v>
      </c>
      <c r="D7" s="100"/>
      <c r="E7" s="100"/>
      <c r="F7" s="100"/>
      <c r="G7" s="100"/>
      <c r="H7" s="100"/>
      <c r="I7" s="100"/>
      <c r="J7" s="100"/>
      <c r="K7" s="100"/>
      <c r="L7" s="125"/>
      <c r="M7" s="101" t="s">
        <v>15</v>
      </c>
      <c r="N7" s="102"/>
      <c r="O7" s="99" t="s">
        <v>44</v>
      </c>
      <c r="P7" s="100"/>
      <c r="Q7" s="100"/>
      <c r="R7" s="100"/>
      <c r="S7" s="100"/>
      <c r="T7" s="100" t="s">
        <v>0</v>
      </c>
      <c r="U7" s="100"/>
      <c r="V7" s="100" t="s">
        <v>70</v>
      </c>
      <c r="W7" s="100"/>
      <c r="X7" s="100"/>
      <c r="Y7" s="100"/>
      <c r="Z7" s="100"/>
      <c r="AA7" s="100"/>
      <c r="AB7" s="100"/>
      <c r="AC7" s="100"/>
      <c r="AD7" s="100"/>
      <c r="AE7" s="125"/>
      <c r="AF7" s="101" t="s">
        <v>15</v>
      </c>
      <c r="AG7" s="102"/>
      <c r="AH7" s="99" t="s">
        <v>44</v>
      </c>
      <c r="AI7" s="100"/>
      <c r="AJ7" s="100"/>
      <c r="AK7" s="100"/>
      <c r="AL7" s="100"/>
      <c r="AP7" s="170" t="s">
        <v>71</v>
      </c>
      <c r="AQ7" s="171"/>
      <c r="AR7" s="171"/>
      <c r="AS7" s="171"/>
      <c r="AT7" s="172" t="s">
        <v>72</v>
      </c>
      <c r="AU7" s="173"/>
      <c r="AV7" s="173"/>
      <c r="AW7" s="173"/>
    </row>
    <row r="8" spans="1:57" ht="42" customHeight="1" x14ac:dyDescent="0.2">
      <c r="A8" s="131">
        <v>1</v>
      </c>
      <c r="B8" s="105"/>
      <c r="C8" s="129" t="str">
        <f>IF($AQ8="","",VLOOKUP($AQ8,部員ﾃﾞｰﾀ入力!$A$2:$R$61,17,FALSE))</f>
        <v/>
      </c>
      <c r="D8" s="129"/>
      <c r="E8" s="129"/>
      <c r="F8" s="129"/>
      <c r="G8" s="129"/>
      <c r="H8" s="129"/>
      <c r="I8" s="129"/>
      <c r="J8" s="129"/>
      <c r="K8" s="129"/>
      <c r="L8" s="130"/>
      <c r="M8" s="103" t="str">
        <f>IF($AQ8="","",VLOOKUP($AQ8,部員ﾃﾞｰﾀ入力!$A$2:$R$61,16,FALSE))</f>
        <v/>
      </c>
      <c r="N8" s="104"/>
      <c r="O8" s="126"/>
      <c r="P8" s="127"/>
      <c r="Q8" s="127"/>
      <c r="R8" s="127"/>
      <c r="S8" s="128"/>
      <c r="T8" s="106">
        <v>1</v>
      </c>
      <c r="U8" s="106"/>
      <c r="V8" s="129"/>
      <c r="W8" s="129"/>
      <c r="X8" s="129"/>
      <c r="Y8" s="129"/>
      <c r="Z8" s="129"/>
      <c r="AA8" s="129"/>
      <c r="AB8" s="129"/>
      <c r="AC8" s="129"/>
      <c r="AD8" s="129"/>
      <c r="AE8" s="130"/>
      <c r="AF8" s="103"/>
      <c r="AG8" s="104"/>
      <c r="AH8" s="105"/>
      <c r="AI8" s="106"/>
      <c r="AJ8" s="106"/>
      <c r="AK8" s="106"/>
      <c r="AL8" s="106"/>
      <c r="AP8" s="53">
        <v>1</v>
      </c>
      <c r="AQ8" s="70"/>
      <c r="AR8" s="70"/>
      <c r="AS8" s="70"/>
      <c r="AT8" s="53">
        <v>1</v>
      </c>
      <c r="AU8" s="70"/>
      <c r="AV8" s="70"/>
      <c r="AW8" s="70"/>
    </row>
    <row r="9" spans="1:57" ht="42" customHeight="1" x14ac:dyDescent="0.2">
      <c r="A9" s="86">
        <v>2</v>
      </c>
      <c r="B9" s="87"/>
      <c r="C9" s="88" t="str">
        <f>IF($AQ9="","",VLOOKUP($AQ9,部員ﾃﾞｰﾀ入力!$A$2:$R$61,17,FALSE))</f>
        <v/>
      </c>
      <c r="D9" s="88"/>
      <c r="E9" s="88"/>
      <c r="F9" s="88"/>
      <c r="G9" s="88"/>
      <c r="H9" s="88"/>
      <c r="I9" s="88"/>
      <c r="J9" s="88"/>
      <c r="K9" s="88"/>
      <c r="L9" s="89"/>
      <c r="M9" s="90" t="str">
        <f>IF($AQ9="","",VLOOKUP($AQ9,部員ﾃﾞｰﾀ入力!$A$2:$R$61,16,FALSE))</f>
        <v/>
      </c>
      <c r="N9" s="91"/>
      <c r="O9" s="92"/>
      <c r="P9" s="93"/>
      <c r="Q9" s="93"/>
      <c r="R9" s="93"/>
      <c r="S9" s="93"/>
      <c r="T9" s="71">
        <v>2</v>
      </c>
      <c r="U9" s="71"/>
      <c r="V9" s="88"/>
      <c r="W9" s="88"/>
      <c r="X9" s="88"/>
      <c r="Y9" s="88"/>
      <c r="Z9" s="88"/>
      <c r="AA9" s="88"/>
      <c r="AB9" s="88"/>
      <c r="AC9" s="88"/>
      <c r="AD9" s="88"/>
      <c r="AE9" s="89"/>
      <c r="AF9" s="90"/>
      <c r="AG9" s="91"/>
      <c r="AH9" s="87"/>
      <c r="AI9" s="71"/>
      <c r="AJ9" s="71"/>
      <c r="AK9" s="71"/>
      <c r="AL9" s="71"/>
      <c r="AP9" s="53">
        <v>2</v>
      </c>
      <c r="AQ9" s="70"/>
      <c r="AR9" s="70"/>
      <c r="AS9" s="70"/>
      <c r="AT9" s="53">
        <v>2</v>
      </c>
      <c r="AU9" s="70"/>
      <c r="AV9" s="70"/>
      <c r="AW9" s="70"/>
    </row>
    <row r="10" spans="1:57" ht="42" customHeight="1" x14ac:dyDescent="0.2">
      <c r="A10" s="86">
        <v>3</v>
      </c>
      <c r="B10" s="87"/>
      <c r="C10" s="88" t="str">
        <f>IF($AQ10="","",VLOOKUP($AQ10,部員ﾃﾞｰﾀ入力!$A$2:$R$61,17,FALSE))</f>
        <v/>
      </c>
      <c r="D10" s="88"/>
      <c r="E10" s="88"/>
      <c r="F10" s="88"/>
      <c r="G10" s="88"/>
      <c r="H10" s="88"/>
      <c r="I10" s="88"/>
      <c r="J10" s="88"/>
      <c r="K10" s="88"/>
      <c r="L10" s="89"/>
      <c r="M10" s="90" t="str">
        <f>IF($AQ10="","",VLOOKUP($AQ10,部員ﾃﾞｰﾀ入力!$A$2:$R$61,16,FALSE))</f>
        <v/>
      </c>
      <c r="N10" s="91"/>
      <c r="O10" s="92"/>
      <c r="P10" s="93"/>
      <c r="Q10" s="93"/>
      <c r="R10" s="93"/>
      <c r="S10" s="93"/>
      <c r="T10" s="71">
        <v>3</v>
      </c>
      <c r="U10" s="71"/>
      <c r="V10" s="88" t="str">
        <f>IF($AU10="","",VLOOKUP($AU10,部員ﾃﾞｰﾀ入力!$A$2:$R$61,17,FALSE))</f>
        <v/>
      </c>
      <c r="W10" s="88"/>
      <c r="X10" s="88"/>
      <c r="Y10" s="88"/>
      <c r="Z10" s="88"/>
      <c r="AA10" s="88"/>
      <c r="AB10" s="88"/>
      <c r="AC10" s="88"/>
      <c r="AD10" s="88"/>
      <c r="AE10" s="89"/>
      <c r="AF10" s="90" t="str">
        <f>IF($AU10="","",VLOOKUP($AU10,部員ﾃﾞｰﾀ入力!$A$2:$R$61,16,FALSE))</f>
        <v/>
      </c>
      <c r="AG10" s="91"/>
      <c r="AH10" s="87"/>
      <c r="AI10" s="71"/>
      <c r="AJ10" s="71"/>
      <c r="AK10" s="71"/>
      <c r="AL10" s="71"/>
      <c r="AP10" s="53">
        <v>3</v>
      </c>
      <c r="AQ10" s="70"/>
      <c r="AR10" s="70"/>
      <c r="AS10" s="70"/>
      <c r="AT10" s="53">
        <v>3</v>
      </c>
      <c r="AU10" s="70"/>
      <c r="AV10" s="70"/>
      <c r="AW10" s="70"/>
    </row>
    <row r="11" spans="1:57" ht="42" customHeight="1" x14ac:dyDescent="0.2">
      <c r="A11" s="86">
        <v>4</v>
      </c>
      <c r="B11" s="87"/>
      <c r="C11" s="88" t="str">
        <f>IF($AQ11="","",VLOOKUP($AQ11,部員ﾃﾞｰﾀ入力!$A$2:$R$61,17,FALSE))</f>
        <v/>
      </c>
      <c r="D11" s="88"/>
      <c r="E11" s="88"/>
      <c r="F11" s="88"/>
      <c r="G11" s="88"/>
      <c r="H11" s="88"/>
      <c r="I11" s="88"/>
      <c r="J11" s="88"/>
      <c r="K11" s="88"/>
      <c r="L11" s="89"/>
      <c r="M11" s="90" t="str">
        <f>IF($AQ11="","",VLOOKUP($AQ11,部員ﾃﾞｰﾀ入力!$A$2:$R$61,16,FALSE))</f>
        <v/>
      </c>
      <c r="N11" s="91"/>
      <c r="O11" s="92"/>
      <c r="P11" s="93"/>
      <c r="Q11" s="93"/>
      <c r="R11" s="93"/>
      <c r="S11" s="93"/>
      <c r="T11" s="71">
        <v>4</v>
      </c>
      <c r="U11" s="71"/>
      <c r="V11" s="88" t="str">
        <f>IF($AU11="","",VLOOKUP($AU11,部員ﾃﾞｰﾀ入力!$A$2:$R$61,17,FALSE))</f>
        <v/>
      </c>
      <c r="W11" s="88"/>
      <c r="X11" s="88"/>
      <c r="Y11" s="88"/>
      <c r="Z11" s="88"/>
      <c r="AA11" s="88"/>
      <c r="AB11" s="88"/>
      <c r="AC11" s="88"/>
      <c r="AD11" s="88"/>
      <c r="AE11" s="89"/>
      <c r="AF11" s="90" t="str">
        <f>IF($AU11="","",VLOOKUP($AU11,部員ﾃﾞｰﾀ入力!$A$2:$R$61,16,FALSE))</f>
        <v/>
      </c>
      <c r="AG11" s="91"/>
      <c r="AH11" s="87"/>
      <c r="AI11" s="71"/>
      <c r="AJ11" s="71"/>
      <c r="AK11" s="71"/>
      <c r="AL11" s="71"/>
      <c r="AP11" s="53">
        <v>4</v>
      </c>
      <c r="AQ11" s="70"/>
      <c r="AR11" s="70"/>
      <c r="AS11" s="70"/>
      <c r="AT11" s="53">
        <v>4</v>
      </c>
      <c r="AU11" s="70"/>
      <c r="AV11" s="70"/>
      <c r="AW11" s="70"/>
    </row>
    <row r="12" spans="1:57" ht="42" customHeight="1" x14ac:dyDescent="0.2">
      <c r="A12" s="86">
        <v>5</v>
      </c>
      <c r="B12" s="87"/>
      <c r="C12" s="88" t="str">
        <f>IF($AQ12="","",VLOOKUP($AQ12,部員ﾃﾞｰﾀ入力!$A$2:$R$61,17,FALSE))</f>
        <v/>
      </c>
      <c r="D12" s="88"/>
      <c r="E12" s="88"/>
      <c r="F12" s="88"/>
      <c r="G12" s="88"/>
      <c r="H12" s="88"/>
      <c r="I12" s="88"/>
      <c r="J12" s="88"/>
      <c r="K12" s="88"/>
      <c r="L12" s="89"/>
      <c r="M12" s="90" t="str">
        <f>IF($AQ12="","",VLOOKUP($AQ12,部員ﾃﾞｰﾀ入力!$A$2:$R$61,16,FALSE))</f>
        <v/>
      </c>
      <c r="N12" s="91"/>
      <c r="O12" s="92"/>
      <c r="P12" s="93"/>
      <c r="Q12" s="93"/>
      <c r="R12" s="93"/>
      <c r="S12" s="93"/>
      <c r="T12" s="71">
        <v>5</v>
      </c>
      <c r="U12" s="71"/>
      <c r="V12" s="88" t="str">
        <f>IF($AU12="","",VLOOKUP($AU12,部員ﾃﾞｰﾀ入力!$A$2:$R$61,17,FALSE))</f>
        <v/>
      </c>
      <c r="W12" s="88"/>
      <c r="X12" s="88"/>
      <c r="Y12" s="88"/>
      <c r="Z12" s="88"/>
      <c r="AA12" s="88"/>
      <c r="AB12" s="88"/>
      <c r="AC12" s="88"/>
      <c r="AD12" s="88"/>
      <c r="AE12" s="89"/>
      <c r="AF12" s="90" t="str">
        <f>IF($AU12="","",VLOOKUP($AU12,部員ﾃﾞｰﾀ入力!$A$2:$R$61,16,FALSE))</f>
        <v/>
      </c>
      <c r="AG12" s="91"/>
      <c r="AH12" s="87"/>
      <c r="AI12" s="71"/>
      <c r="AJ12" s="71"/>
      <c r="AK12" s="71"/>
      <c r="AL12" s="71"/>
      <c r="AP12" s="53">
        <v>5</v>
      </c>
      <c r="AQ12" s="70"/>
      <c r="AR12" s="70"/>
      <c r="AS12" s="70"/>
      <c r="AT12" s="53">
        <v>5</v>
      </c>
      <c r="AU12" s="70"/>
      <c r="AV12" s="70"/>
      <c r="AW12" s="70"/>
    </row>
    <row r="13" spans="1:57" ht="42" customHeight="1" x14ac:dyDescent="0.2">
      <c r="A13" s="86">
        <v>6</v>
      </c>
      <c r="B13" s="87"/>
      <c r="C13" s="88" t="str">
        <f>IF($AQ13="","",VLOOKUP($AQ13,部員ﾃﾞｰﾀ入力!$A$2:$R$61,17,FALSE))</f>
        <v/>
      </c>
      <c r="D13" s="88"/>
      <c r="E13" s="88"/>
      <c r="F13" s="88"/>
      <c r="G13" s="88"/>
      <c r="H13" s="88"/>
      <c r="I13" s="88"/>
      <c r="J13" s="88"/>
      <c r="K13" s="88"/>
      <c r="L13" s="89"/>
      <c r="M13" s="90" t="str">
        <f>IF($AQ13="","",VLOOKUP($AQ13,部員ﾃﾞｰﾀ入力!$A$2:$R$61,16,FALSE))</f>
        <v/>
      </c>
      <c r="N13" s="91"/>
      <c r="O13" s="92"/>
      <c r="P13" s="93"/>
      <c r="Q13" s="93"/>
      <c r="R13" s="93"/>
      <c r="S13" s="93"/>
      <c r="T13" s="71">
        <v>6</v>
      </c>
      <c r="U13" s="71"/>
      <c r="V13" s="88" t="str">
        <f>IF($AU13="","",VLOOKUP($AU13,部員ﾃﾞｰﾀ入力!$A$2:$R$61,17,FALSE))</f>
        <v/>
      </c>
      <c r="W13" s="88"/>
      <c r="X13" s="88"/>
      <c r="Y13" s="88"/>
      <c r="Z13" s="88"/>
      <c r="AA13" s="88"/>
      <c r="AB13" s="88"/>
      <c r="AC13" s="88"/>
      <c r="AD13" s="88"/>
      <c r="AE13" s="89"/>
      <c r="AF13" s="90" t="str">
        <f>IF($AU13="","",VLOOKUP($AU13,部員ﾃﾞｰﾀ入力!$A$2:$R$61,16,FALSE))</f>
        <v/>
      </c>
      <c r="AG13" s="91"/>
      <c r="AH13" s="87"/>
      <c r="AI13" s="71"/>
      <c r="AJ13" s="71"/>
      <c r="AK13" s="71"/>
      <c r="AL13" s="71"/>
      <c r="AP13" s="53">
        <v>6</v>
      </c>
      <c r="AQ13" s="70"/>
      <c r="AR13" s="70"/>
      <c r="AS13" s="70"/>
      <c r="AT13" s="53">
        <v>6</v>
      </c>
      <c r="AU13" s="70"/>
      <c r="AV13" s="70"/>
      <c r="AW13" s="70"/>
    </row>
    <row r="14" spans="1:57" ht="42" customHeight="1" x14ac:dyDescent="0.2">
      <c r="A14" s="86">
        <v>7</v>
      </c>
      <c r="B14" s="87"/>
      <c r="C14" s="88" t="str">
        <f>IF($AQ14="","",VLOOKUP($AQ14,部員ﾃﾞｰﾀ入力!$A$2:$R$61,17,FALSE))</f>
        <v/>
      </c>
      <c r="D14" s="88"/>
      <c r="E14" s="88"/>
      <c r="F14" s="88"/>
      <c r="G14" s="88"/>
      <c r="H14" s="88"/>
      <c r="I14" s="88"/>
      <c r="J14" s="88"/>
      <c r="K14" s="88"/>
      <c r="L14" s="89"/>
      <c r="M14" s="90" t="str">
        <f>IF($AQ14="","",VLOOKUP($AQ14,部員ﾃﾞｰﾀ入力!$A$2:$R$61,16,FALSE))</f>
        <v/>
      </c>
      <c r="N14" s="91"/>
      <c r="O14" s="92"/>
      <c r="P14" s="93"/>
      <c r="Q14" s="93"/>
      <c r="R14" s="93"/>
      <c r="S14" s="93"/>
      <c r="T14" s="71">
        <v>7</v>
      </c>
      <c r="U14" s="71"/>
      <c r="V14" s="88" t="str">
        <f>IF($AU14="","",VLOOKUP($AU14,部員ﾃﾞｰﾀ入力!$A$2:$R$61,17,FALSE))</f>
        <v/>
      </c>
      <c r="W14" s="88"/>
      <c r="X14" s="88"/>
      <c r="Y14" s="88"/>
      <c r="Z14" s="88"/>
      <c r="AA14" s="88"/>
      <c r="AB14" s="88"/>
      <c r="AC14" s="88"/>
      <c r="AD14" s="88"/>
      <c r="AE14" s="89"/>
      <c r="AF14" s="90" t="str">
        <f>IF($AU14="","",VLOOKUP($AU14,部員ﾃﾞｰﾀ入力!$A$2:$R$61,16,FALSE))</f>
        <v/>
      </c>
      <c r="AG14" s="91"/>
      <c r="AH14" s="87"/>
      <c r="AI14" s="71"/>
      <c r="AJ14" s="71"/>
      <c r="AK14" s="71"/>
      <c r="AL14" s="71"/>
      <c r="AP14" s="53">
        <v>7</v>
      </c>
      <c r="AQ14" s="70"/>
      <c r="AR14" s="70"/>
      <c r="AS14" s="70"/>
      <c r="AT14" s="53">
        <v>7</v>
      </c>
      <c r="AU14" s="70"/>
      <c r="AV14" s="70"/>
      <c r="AW14" s="70"/>
    </row>
    <row r="15" spans="1:57" ht="42" customHeight="1" x14ac:dyDescent="0.2">
      <c r="A15" s="86">
        <v>8</v>
      </c>
      <c r="B15" s="87"/>
      <c r="C15" s="88" t="str">
        <f>IF($AQ15="","",VLOOKUP($AQ15,部員ﾃﾞｰﾀ入力!$A$2:$R$61,17,FALSE))</f>
        <v/>
      </c>
      <c r="D15" s="88"/>
      <c r="E15" s="88"/>
      <c r="F15" s="88"/>
      <c r="G15" s="88"/>
      <c r="H15" s="88"/>
      <c r="I15" s="88"/>
      <c r="J15" s="88"/>
      <c r="K15" s="88"/>
      <c r="L15" s="89"/>
      <c r="M15" s="90" t="str">
        <f>IF($AQ15="","",VLOOKUP($AQ15,部員ﾃﾞｰﾀ入力!$A$2:$R$61,16,FALSE))</f>
        <v/>
      </c>
      <c r="N15" s="91"/>
      <c r="O15" s="92"/>
      <c r="P15" s="93"/>
      <c r="Q15" s="93"/>
      <c r="R15" s="93"/>
      <c r="S15" s="93"/>
      <c r="T15" s="71">
        <v>8</v>
      </c>
      <c r="U15" s="71"/>
      <c r="V15" s="88" t="str">
        <f>IF($AU15="","",VLOOKUP($AU15,部員ﾃﾞｰﾀ入力!$A$2:$R$61,17,FALSE))</f>
        <v/>
      </c>
      <c r="W15" s="88"/>
      <c r="X15" s="88"/>
      <c r="Y15" s="88"/>
      <c r="Z15" s="88"/>
      <c r="AA15" s="88"/>
      <c r="AB15" s="88"/>
      <c r="AC15" s="88"/>
      <c r="AD15" s="88"/>
      <c r="AE15" s="89"/>
      <c r="AF15" s="90" t="str">
        <f>IF($AU15="","",VLOOKUP($AU15,部員ﾃﾞｰﾀ入力!$A$2:$R$61,16,FALSE))</f>
        <v/>
      </c>
      <c r="AG15" s="91"/>
      <c r="AH15" s="87"/>
      <c r="AI15" s="71"/>
      <c r="AJ15" s="71"/>
      <c r="AK15" s="71"/>
      <c r="AL15" s="71"/>
      <c r="AP15" s="53">
        <v>8</v>
      </c>
      <c r="AQ15" s="70"/>
      <c r="AR15" s="70"/>
      <c r="AS15" s="70"/>
      <c r="AT15" s="53">
        <v>8</v>
      </c>
      <c r="AU15" s="70"/>
      <c r="AV15" s="70"/>
      <c r="AW15" s="70"/>
    </row>
    <row r="16" spans="1:57" ht="42" customHeight="1" x14ac:dyDescent="0.2">
      <c r="A16" s="86">
        <v>9</v>
      </c>
      <c r="B16" s="87"/>
      <c r="C16" s="89" t="str">
        <f>IF($AQ16="","",VLOOKUP($AQ16,部員ﾃﾞｰﾀ入力!$A$2:$R$61,17,FALSE))</f>
        <v/>
      </c>
      <c r="D16" s="159"/>
      <c r="E16" s="159"/>
      <c r="F16" s="159"/>
      <c r="G16" s="159"/>
      <c r="H16" s="159"/>
      <c r="I16" s="159"/>
      <c r="J16" s="159"/>
      <c r="K16" s="159"/>
      <c r="L16" s="160"/>
      <c r="M16" s="161" t="str">
        <f>IF($AQ16="","",VLOOKUP($AQ16,部員ﾃﾞｰﾀ入力!$A$2:$R$61,16,FALSE))</f>
        <v/>
      </c>
      <c r="N16" s="160"/>
      <c r="O16" s="132"/>
      <c r="P16" s="133"/>
      <c r="Q16" s="133"/>
      <c r="R16" s="133"/>
      <c r="S16" s="92"/>
      <c r="T16" s="71">
        <v>9</v>
      </c>
      <c r="U16" s="71"/>
      <c r="V16" s="89" t="str">
        <f>IF($AU16="","",VLOOKUP($AU16,部員ﾃﾞｰﾀ入力!$A$2:$R$61,17,FALSE))</f>
        <v/>
      </c>
      <c r="W16" s="159"/>
      <c r="X16" s="159"/>
      <c r="Y16" s="159"/>
      <c r="Z16" s="159"/>
      <c r="AA16" s="159"/>
      <c r="AB16" s="159"/>
      <c r="AC16" s="159"/>
      <c r="AD16" s="159"/>
      <c r="AE16" s="160"/>
      <c r="AF16" s="161" t="str">
        <f>IF($AU16="","",VLOOKUP($AU16,部員ﾃﾞｰﾀ入力!$A$2:$R$61,16,FALSE))</f>
        <v/>
      </c>
      <c r="AG16" s="160"/>
      <c r="AH16" s="162"/>
      <c r="AI16" s="163"/>
      <c r="AJ16" s="163"/>
      <c r="AK16" s="163"/>
      <c r="AL16" s="87"/>
      <c r="AP16" s="53">
        <v>9</v>
      </c>
      <c r="AQ16" s="156"/>
      <c r="AR16" s="157"/>
      <c r="AS16" s="158"/>
      <c r="AT16" s="53">
        <v>9</v>
      </c>
      <c r="AU16" s="156"/>
      <c r="AV16" s="157"/>
      <c r="AW16" s="158"/>
    </row>
    <row r="17" spans="1:49" ht="42" customHeight="1" x14ac:dyDescent="0.2">
      <c r="A17" s="78">
        <v>10</v>
      </c>
      <c r="B17" s="79"/>
      <c r="C17" s="81" t="str">
        <f>IF($AQ17="","",VLOOKUP($AQ17,部員ﾃﾞｰﾀ入力!$A$2:$R$61,17,FALSE))</f>
        <v/>
      </c>
      <c r="D17" s="165"/>
      <c r="E17" s="165"/>
      <c r="F17" s="165"/>
      <c r="G17" s="165"/>
      <c r="H17" s="165"/>
      <c r="I17" s="165"/>
      <c r="J17" s="165"/>
      <c r="K17" s="165"/>
      <c r="L17" s="166"/>
      <c r="M17" s="167" t="str">
        <f>IF($AQ17="","",VLOOKUP($AQ17,部員ﾃﾞｰﾀ入力!$A$2:$R$61,16,FALSE))</f>
        <v/>
      </c>
      <c r="N17" s="166"/>
      <c r="O17" s="174"/>
      <c r="P17" s="175"/>
      <c r="Q17" s="175"/>
      <c r="R17" s="175"/>
      <c r="S17" s="84"/>
      <c r="T17" s="108">
        <v>10</v>
      </c>
      <c r="U17" s="108"/>
      <c r="V17" s="81" t="str">
        <f>IF($AU17="","",VLOOKUP($AU17,部員ﾃﾞｰﾀ入力!$A$2:$R$61,17,FALSE))</f>
        <v/>
      </c>
      <c r="W17" s="165"/>
      <c r="X17" s="165"/>
      <c r="Y17" s="165"/>
      <c r="Z17" s="165"/>
      <c r="AA17" s="165"/>
      <c r="AB17" s="165"/>
      <c r="AC17" s="165"/>
      <c r="AD17" s="165"/>
      <c r="AE17" s="166"/>
      <c r="AF17" s="167" t="str">
        <f>IF($AU17="","",VLOOKUP($AU17,部員ﾃﾞｰﾀ入力!$A$2:$R$61,16,FALSE))</f>
        <v/>
      </c>
      <c r="AG17" s="166"/>
      <c r="AH17" s="168"/>
      <c r="AI17" s="169"/>
      <c r="AJ17" s="169"/>
      <c r="AK17" s="169"/>
      <c r="AL17" s="79"/>
      <c r="AP17" s="53">
        <v>10</v>
      </c>
      <c r="AQ17" s="156"/>
      <c r="AR17" s="157"/>
      <c r="AS17" s="158"/>
      <c r="AT17" s="53">
        <v>10</v>
      </c>
      <c r="AU17" s="156"/>
      <c r="AV17" s="157"/>
      <c r="AW17" s="158"/>
    </row>
    <row r="19" spans="1:49" ht="25.05" customHeight="1" x14ac:dyDescent="0.2">
      <c r="B19" s="164" t="s">
        <v>78</v>
      </c>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22"/>
    </row>
    <row r="20" spans="1:49" ht="25.05" customHeight="1" x14ac:dyDescent="0.2">
      <c r="B20" s="183" t="s">
        <v>73</v>
      </c>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row>
    <row r="21" spans="1:49" ht="25.05" customHeight="1" x14ac:dyDescent="0.2">
      <c r="Q21" s="4"/>
      <c r="S21" s="107">
        <f>部員ﾃﾞｰﾀ入力!U7</f>
        <v>0</v>
      </c>
      <c r="T21" s="107"/>
      <c r="U21" s="107"/>
      <c r="V21" s="4" t="s">
        <v>49</v>
      </c>
      <c r="W21" s="107">
        <f>部員ﾃﾞｰﾀ入力!U8</f>
        <v>0</v>
      </c>
      <c r="X21" s="107"/>
      <c r="Y21" s="107"/>
      <c r="Z21" s="4" t="s">
        <v>50</v>
      </c>
      <c r="AA21" s="107">
        <f>部員ﾃﾞｰﾀ入力!U9</f>
        <v>0</v>
      </c>
      <c r="AB21" s="107"/>
      <c r="AC21" s="107"/>
      <c r="AD21" s="4" t="s">
        <v>51</v>
      </c>
    </row>
    <row r="22" spans="1:49" ht="8.25" customHeight="1" x14ac:dyDescent="0.2"/>
    <row r="23" spans="1:49" ht="25.05" customHeight="1" x14ac:dyDescent="0.2">
      <c r="R23" s="1" t="s">
        <v>23</v>
      </c>
      <c r="W23" s="97" t="str">
        <f>部員ﾃﾞｰﾀ入力!U4&amp;"高等学校"</f>
        <v>高等学校</v>
      </c>
      <c r="X23" s="97"/>
      <c r="Y23" s="97"/>
      <c r="Z23" s="97"/>
      <c r="AA23" s="97"/>
      <c r="AB23" s="97"/>
      <c r="AC23" s="97"/>
      <c r="AD23" s="97"/>
      <c r="AE23" s="97"/>
      <c r="AF23" s="97"/>
      <c r="AG23" s="97"/>
      <c r="AH23" s="98"/>
      <c r="AI23" s="98"/>
      <c r="AJ23" s="98"/>
    </row>
    <row r="24" spans="1:49" ht="8.25" customHeight="1" x14ac:dyDescent="0.2"/>
    <row r="25" spans="1:49" ht="25.05" customHeight="1" x14ac:dyDescent="0.2">
      <c r="R25" s="1" t="s">
        <v>30</v>
      </c>
      <c r="W25" s="96">
        <f>部員ﾃﾞｰﾀ入力!U10</f>
        <v>0</v>
      </c>
      <c r="X25" s="96"/>
      <c r="Y25" s="96"/>
      <c r="Z25" s="96"/>
      <c r="AA25" s="96"/>
      <c r="AB25" s="96"/>
      <c r="AC25" s="96"/>
      <c r="AD25" s="96"/>
      <c r="AE25" s="96"/>
    </row>
    <row r="26" spans="1:49" ht="8.25" customHeight="1" x14ac:dyDescent="0.2"/>
    <row r="27" spans="1:49" ht="24.75" customHeight="1" x14ac:dyDescent="0.2">
      <c r="B27" s="5" t="s">
        <v>52</v>
      </c>
      <c r="J27" s="2"/>
    </row>
    <row r="28" spans="1:49" ht="24" customHeight="1" x14ac:dyDescent="0.2">
      <c r="F28" s="5" t="s">
        <v>82</v>
      </c>
      <c r="W28" s="65"/>
      <c r="X28" s="65"/>
      <c r="Y28" s="65"/>
      <c r="Z28" s="65"/>
      <c r="AA28" s="65"/>
      <c r="AB28" s="65"/>
      <c r="AC28" s="65"/>
      <c r="AD28" s="65"/>
      <c r="AE28" s="65"/>
    </row>
  </sheetData>
  <sheetProtection selectLockedCells="1"/>
  <mergeCells count="131">
    <mergeCell ref="W25:AE25"/>
    <mergeCell ref="AQ8:AS8"/>
    <mergeCell ref="AQ9:AS9"/>
    <mergeCell ref="AQ10:AS10"/>
    <mergeCell ref="AQ11:AS11"/>
    <mergeCell ref="AP2:BE3"/>
    <mergeCell ref="AU8:AW8"/>
    <mergeCell ref="AU15:AW15"/>
    <mergeCell ref="B20:AM20"/>
    <mergeCell ref="AQ14:AS14"/>
    <mergeCell ref="AQ15:AS15"/>
    <mergeCell ref="G5:R5"/>
    <mergeCell ref="AP5:BE6"/>
    <mergeCell ref="AQ12:AS12"/>
    <mergeCell ref="AQ13:AS13"/>
    <mergeCell ref="AF15:AG15"/>
    <mergeCell ref="AH15:AL15"/>
    <mergeCell ref="A15:B15"/>
    <mergeCell ref="A14:B14"/>
    <mergeCell ref="C14:L14"/>
    <mergeCell ref="M14:N14"/>
    <mergeCell ref="A13:B13"/>
    <mergeCell ref="C13:L13"/>
    <mergeCell ref="T14:U14"/>
    <mergeCell ref="AD1:AK1"/>
    <mergeCell ref="A5:F5"/>
    <mergeCell ref="A3:C3"/>
    <mergeCell ref="D3:I3"/>
    <mergeCell ref="S3:V3"/>
    <mergeCell ref="J3:L3"/>
    <mergeCell ref="M3:R3"/>
    <mergeCell ref="C7:L7"/>
    <mergeCell ref="W3:AF3"/>
    <mergeCell ref="AG3:AL3"/>
    <mergeCell ref="T7:U7"/>
    <mergeCell ref="O7:S7"/>
    <mergeCell ref="A12:B12"/>
    <mergeCell ref="M10:N10"/>
    <mergeCell ref="O10:S10"/>
    <mergeCell ref="C12:L12"/>
    <mergeCell ref="M12:N12"/>
    <mergeCell ref="O12:S12"/>
    <mergeCell ref="C11:L11"/>
    <mergeCell ref="T10:U10"/>
    <mergeCell ref="B1:AB1"/>
    <mergeCell ref="O8:S8"/>
    <mergeCell ref="A8:B8"/>
    <mergeCell ref="C8:L8"/>
    <mergeCell ref="M7:N7"/>
    <mergeCell ref="A11:B11"/>
    <mergeCell ref="O14:S14"/>
    <mergeCell ref="M13:N13"/>
    <mergeCell ref="V10:AE10"/>
    <mergeCell ref="M17:N17"/>
    <mergeCell ref="A6:H6"/>
    <mergeCell ref="A10:B10"/>
    <mergeCell ref="C10:L10"/>
    <mergeCell ref="V17:AE17"/>
    <mergeCell ref="M15:N15"/>
    <mergeCell ref="O15:S15"/>
    <mergeCell ref="T16:U16"/>
    <mergeCell ref="M11:N11"/>
    <mergeCell ref="O11:S11"/>
    <mergeCell ref="T11:U11"/>
    <mergeCell ref="T12:U12"/>
    <mergeCell ref="V9:AE9"/>
    <mergeCell ref="T8:U8"/>
    <mergeCell ref="V7:AE7"/>
    <mergeCell ref="C9:L9"/>
    <mergeCell ref="M9:N9"/>
    <mergeCell ref="O9:S9"/>
    <mergeCell ref="T9:U9"/>
    <mergeCell ref="M8:N8"/>
    <mergeCell ref="A9:B9"/>
    <mergeCell ref="C15:L15"/>
    <mergeCell ref="A7:B7"/>
    <mergeCell ref="AU9:AW9"/>
    <mergeCell ref="AU10:AW10"/>
    <mergeCell ref="AU11:AW11"/>
    <mergeCell ref="AQ16:AS16"/>
    <mergeCell ref="AQ17:AS17"/>
    <mergeCell ref="AF17:AG17"/>
    <mergeCell ref="AH17:AL17"/>
    <mergeCell ref="AH11:AL11"/>
    <mergeCell ref="AF9:AG9"/>
    <mergeCell ref="AH9:AL9"/>
    <mergeCell ref="AH13:AL13"/>
    <mergeCell ref="AF14:AG14"/>
    <mergeCell ref="AH14:AL14"/>
    <mergeCell ref="AF13:AG13"/>
    <mergeCell ref="O16:S16"/>
    <mergeCell ref="M16:N16"/>
    <mergeCell ref="C16:L16"/>
    <mergeCell ref="A16:B16"/>
    <mergeCell ref="AP7:AS7"/>
    <mergeCell ref="AT7:AW7"/>
    <mergeCell ref="T17:U17"/>
    <mergeCell ref="O17:S17"/>
    <mergeCell ref="W23:AJ23"/>
    <mergeCell ref="AU12:AW12"/>
    <mergeCell ref="AU13:AW13"/>
    <mergeCell ref="AU14:AW14"/>
    <mergeCell ref="AU16:AW16"/>
    <mergeCell ref="AU17:AW17"/>
    <mergeCell ref="V16:AE16"/>
    <mergeCell ref="AF16:AG16"/>
    <mergeCell ref="AH16:AL16"/>
    <mergeCell ref="AH12:AL12"/>
    <mergeCell ref="AF12:AG12"/>
    <mergeCell ref="V12:AE12"/>
    <mergeCell ref="B19:AL19"/>
    <mergeCell ref="S21:U21"/>
    <mergeCell ref="W21:Y21"/>
    <mergeCell ref="AA21:AC21"/>
    <mergeCell ref="O13:S13"/>
    <mergeCell ref="T13:U13"/>
    <mergeCell ref="V13:AE13"/>
    <mergeCell ref="V14:AE14"/>
    <mergeCell ref="T15:U15"/>
    <mergeCell ref="V15:AE15"/>
    <mergeCell ref="C17:L17"/>
    <mergeCell ref="A17:B17"/>
    <mergeCell ref="AF11:AG11"/>
    <mergeCell ref="V11:AE11"/>
    <mergeCell ref="V8:AE8"/>
    <mergeCell ref="AH7:AL7"/>
    <mergeCell ref="AF10:AG10"/>
    <mergeCell ref="AH10:AL10"/>
    <mergeCell ref="AF8:AG8"/>
    <mergeCell ref="AH8:AL8"/>
    <mergeCell ref="AF7:AG7"/>
  </mergeCells>
  <phoneticPr fontId="2"/>
  <printOptions horizontalCentered="1" verticalCentered="1"/>
  <pageMargins left="0.78740157480314965" right="0.78740157480314965" top="0.59055118110236227" bottom="0.59055118110236227" header="0.51181102362204722" footer="0.51181102362204722"/>
  <pageSetup paperSize="9" scale="97"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40"/>
  <sheetViews>
    <sheetView view="pageBreakPreview" zoomScale="60" zoomScaleNormal="75" workbookViewId="0">
      <selection activeCell="A2" sqref="A2"/>
    </sheetView>
  </sheetViews>
  <sheetFormatPr defaultColWidth="2.21875" defaultRowHeight="13.2" x14ac:dyDescent="0.2"/>
  <cols>
    <col min="1" max="43" width="2.21875" style="1" customWidth="1"/>
    <col min="44" max="56" width="2.5546875" style="1" customWidth="1"/>
    <col min="57" max="63" width="2.21875" style="1"/>
    <col min="64" max="64" width="6" style="1" bestFit="1" customWidth="1"/>
    <col min="65" max="65" width="28.21875" style="1" bestFit="1" customWidth="1"/>
    <col min="66" max="66" width="6" style="1" bestFit="1" customWidth="1"/>
    <col min="67" max="68" width="2.21875" style="1"/>
    <col min="69" max="69" width="6" style="1" bestFit="1" customWidth="1"/>
    <col min="70" max="70" width="28.21875" style="1" bestFit="1" customWidth="1"/>
    <col min="71" max="71" width="6" style="1" bestFit="1" customWidth="1"/>
    <col min="72" max="16384" width="2.21875" style="1"/>
  </cols>
  <sheetData>
    <row r="1" spans="1:71" ht="27.75" customHeight="1" thickBot="1" x14ac:dyDescent="0.25">
      <c r="A1" s="184" t="s">
        <v>87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row>
    <row r="2" spans="1:71" ht="14.25" customHeight="1" thickTop="1" x14ac:dyDescent="0.2">
      <c r="B2" s="6"/>
      <c r="C2" s="6"/>
      <c r="D2" s="6"/>
      <c r="E2" s="6"/>
      <c r="F2" s="6"/>
      <c r="G2" s="6"/>
      <c r="H2" s="6"/>
      <c r="I2" s="6"/>
      <c r="J2" s="6"/>
      <c r="K2" s="6"/>
      <c r="L2" s="6"/>
      <c r="M2" s="6"/>
      <c r="N2" s="6"/>
      <c r="O2" s="6"/>
      <c r="P2" s="6"/>
      <c r="Q2" s="6"/>
      <c r="R2" s="6"/>
      <c r="S2" s="6"/>
      <c r="T2" s="6"/>
      <c r="U2" s="6"/>
      <c r="V2" s="6"/>
      <c r="W2" s="6"/>
      <c r="X2" s="6"/>
      <c r="Y2" s="6"/>
      <c r="Z2" s="6"/>
      <c r="AA2" s="6"/>
      <c r="AB2" s="6"/>
      <c r="AC2" s="6"/>
    </row>
    <row r="3" spans="1:71" ht="25.05" customHeight="1" x14ac:dyDescent="0.2">
      <c r="A3" s="100" t="s">
        <v>39</v>
      </c>
      <c r="B3" s="100"/>
      <c r="C3" s="100"/>
      <c r="D3" s="141">
        <f>部員ﾃﾞｰﾀ入力!U2</f>
        <v>0</v>
      </c>
      <c r="E3" s="142"/>
      <c r="F3" s="142"/>
      <c r="G3" s="142"/>
      <c r="H3" s="142"/>
      <c r="I3" s="143"/>
      <c r="J3" s="114" t="s">
        <v>60</v>
      </c>
      <c r="K3" s="114"/>
      <c r="L3" s="114"/>
      <c r="M3" s="114"/>
      <c r="N3" s="114"/>
      <c r="O3" s="114"/>
      <c r="P3" s="114"/>
      <c r="Q3" s="100" t="s">
        <v>23</v>
      </c>
      <c r="R3" s="100"/>
      <c r="S3" s="100"/>
      <c r="T3" s="100"/>
      <c r="U3" s="154">
        <f>部員ﾃﾞｰﾀ入力!U4</f>
        <v>0</v>
      </c>
      <c r="V3" s="155"/>
      <c r="W3" s="155"/>
      <c r="X3" s="155"/>
      <c r="Y3" s="155"/>
      <c r="Z3" s="155"/>
      <c r="AA3" s="155"/>
      <c r="AB3" s="155"/>
      <c r="AC3" s="155"/>
      <c r="AD3" s="155"/>
      <c r="AE3" s="155"/>
      <c r="AF3" s="155"/>
      <c r="AG3" s="155"/>
      <c r="AH3" s="152" t="s">
        <v>42</v>
      </c>
      <c r="AI3" s="152"/>
      <c r="AJ3" s="152"/>
      <c r="AK3" s="152"/>
      <c r="AL3" s="152"/>
      <c r="AM3" s="152"/>
      <c r="AN3" s="153"/>
      <c r="AR3" s="94" t="s">
        <v>53</v>
      </c>
      <c r="AS3" s="94"/>
      <c r="AT3" s="94"/>
      <c r="AU3" s="94"/>
      <c r="AV3" s="94"/>
      <c r="AW3" s="94"/>
      <c r="AX3" s="94"/>
      <c r="AY3" s="94"/>
      <c r="AZ3" s="94"/>
      <c r="BA3" s="94"/>
      <c r="BB3" s="94"/>
      <c r="BC3" s="94"/>
      <c r="BD3" s="94"/>
      <c r="BM3" s="1" t="s">
        <v>54</v>
      </c>
    </row>
    <row r="4" spans="1:71" ht="3.75" customHeight="1" x14ac:dyDescent="0.2">
      <c r="AR4" s="94"/>
      <c r="AS4" s="94"/>
      <c r="AT4" s="94"/>
      <c r="AU4" s="94"/>
      <c r="AV4" s="94"/>
      <c r="AW4" s="94"/>
      <c r="AX4" s="94"/>
      <c r="AY4" s="94"/>
      <c r="AZ4" s="94"/>
      <c r="BA4" s="94"/>
      <c r="BB4" s="94"/>
      <c r="BC4" s="94"/>
      <c r="BD4" s="94"/>
    </row>
    <row r="5" spans="1:71" ht="20.25" customHeight="1" x14ac:dyDescent="0.2">
      <c r="A5" s="140" t="s">
        <v>56</v>
      </c>
      <c r="B5" s="140"/>
      <c r="C5" s="140"/>
      <c r="D5" s="140"/>
      <c r="E5" s="140"/>
      <c r="F5" s="140"/>
      <c r="G5" s="140"/>
      <c r="V5" s="140"/>
      <c r="W5" s="140"/>
      <c r="X5" s="140"/>
      <c r="Y5" s="140"/>
      <c r="Z5" s="140"/>
      <c r="AA5" s="140"/>
      <c r="AB5" s="140"/>
    </row>
    <row r="6" spans="1:71" ht="25.05" customHeight="1" x14ac:dyDescent="0.2">
      <c r="A6" s="100" t="s">
        <v>57</v>
      </c>
      <c r="B6" s="100"/>
      <c r="C6" s="144" t="s">
        <v>43</v>
      </c>
      <c r="D6" s="145"/>
      <c r="E6" s="145"/>
      <c r="F6" s="145"/>
      <c r="G6" s="145"/>
      <c r="H6" s="145"/>
      <c r="I6" s="145"/>
      <c r="J6" s="145"/>
      <c r="K6" s="145"/>
      <c r="L6" s="145"/>
      <c r="M6" s="101" t="s">
        <v>15</v>
      </c>
      <c r="N6" s="102"/>
      <c r="O6" s="99" t="s">
        <v>58</v>
      </c>
      <c r="P6" s="100"/>
      <c r="Q6" s="100"/>
      <c r="R6" s="100"/>
      <c r="S6" s="100"/>
      <c r="T6" s="3"/>
      <c r="U6" s="2"/>
      <c r="V6" s="100" t="s">
        <v>57</v>
      </c>
      <c r="W6" s="100"/>
      <c r="X6" s="144" t="s">
        <v>43</v>
      </c>
      <c r="Y6" s="145"/>
      <c r="Z6" s="145"/>
      <c r="AA6" s="145"/>
      <c r="AB6" s="145"/>
      <c r="AC6" s="145"/>
      <c r="AD6" s="145"/>
      <c r="AE6" s="145"/>
      <c r="AF6" s="145"/>
      <c r="AG6" s="145"/>
      <c r="AH6" s="101" t="s">
        <v>15</v>
      </c>
      <c r="AI6" s="102"/>
      <c r="AJ6" s="99" t="s">
        <v>58</v>
      </c>
      <c r="AK6" s="100"/>
      <c r="AL6" s="100"/>
      <c r="AM6" s="100"/>
      <c r="AN6" s="100"/>
      <c r="AR6" s="100" t="s">
        <v>60</v>
      </c>
      <c r="AS6" s="100"/>
      <c r="AT6" s="100"/>
      <c r="AU6" s="100"/>
      <c r="AX6" s="100" t="s">
        <v>60</v>
      </c>
      <c r="AY6" s="100"/>
      <c r="AZ6" s="100"/>
      <c r="BA6" s="100"/>
      <c r="BL6" s="53" t="s">
        <v>57</v>
      </c>
      <c r="BM6" s="53" t="s">
        <v>62</v>
      </c>
      <c r="BN6" s="8" t="s">
        <v>15</v>
      </c>
      <c r="BQ6" s="53" t="s">
        <v>57</v>
      </c>
      <c r="BR6" s="53" t="s">
        <v>62</v>
      </c>
      <c r="BS6" s="8" t="s">
        <v>15</v>
      </c>
    </row>
    <row r="7" spans="1:71" ht="25.05" customHeight="1" x14ac:dyDescent="0.2">
      <c r="A7" s="106">
        <v>1</v>
      </c>
      <c r="B7" s="106"/>
      <c r="C7" s="129" t="str">
        <f>IF($AS7="","",VLOOKUP($AS7,部員ﾃﾞｰﾀ入力!$A$2:$R$61,17,FALSE))</f>
        <v/>
      </c>
      <c r="D7" s="129"/>
      <c r="E7" s="129"/>
      <c r="F7" s="129"/>
      <c r="G7" s="129"/>
      <c r="H7" s="129"/>
      <c r="I7" s="129"/>
      <c r="J7" s="129"/>
      <c r="K7" s="129"/>
      <c r="L7" s="130"/>
      <c r="M7" s="103" t="str">
        <f>IF($AS7="","",VLOOKUP($AS7,部員ﾃﾞｰﾀ入力!$A$2:$R$61,16,FALSE))</f>
        <v/>
      </c>
      <c r="N7" s="104"/>
      <c r="O7" s="105"/>
      <c r="P7" s="106"/>
      <c r="Q7" s="106"/>
      <c r="R7" s="106"/>
      <c r="S7" s="106"/>
      <c r="T7" s="3"/>
      <c r="U7" s="2"/>
      <c r="V7" s="106">
        <v>21</v>
      </c>
      <c r="W7" s="106"/>
      <c r="X7" s="129" t="str">
        <f>IF($AY7="","",VLOOKUP($AY7,部員ﾃﾞｰﾀ入力!$A$2:$R$61,17,FALSE))</f>
        <v/>
      </c>
      <c r="Y7" s="129"/>
      <c r="Z7" s="129"/>
      <c r="AA7" s="129"/>
      <c r="AB7" s="129"/>
      <c r="AC7" s="129"/>
      <c r="AD7" s="129"/>
      <c r="AE7" s="129"/>
      <c r="AF7" s="129"/>
      <c r="AG7" s="130"/>
      <c r="AH7" s="103" t="str">
        <f>IF($AY7="","",VLOOKUP($AY7,部員ﾃﾞｰﾀ入力!$A$2:$R$61,16,FALSE))</f>
        <v/>
      </c>
      <c r="AI7" s="104"/>
      <c r="AJ7" s="105"/>
      <c r="AK7" s="106"/>
      <c r="AL7" s="106"/>
      <c r="AM7" s="106"/>
      <c r="AN7" s="106"/>
      <c r="AR7" s="9">
        <v>1</v>
      </c>
      <c r="AS7" s="134"/>
      <c r="AT7" s="134"/>
      <c r="AU7" s="134"/>
      <c r="AX7" s="9">
        <v>21</v>
      </c>
      <c r="AY7" s="134"/>
      <c r="AZ7" s="134"/>
      <c r="BA7" s="134"/>
      <c r="BL7" s="8">
        <v>1</v>
      </c>
      <c r="BM7" s="8" t="str">
        <f>IF($AS7="","",VLOOKUP($AS7,部員ﾃﾞｰﾀ入力!$A$2:$R$61,2,FALSE))</f>
        <v/>
      </c>
      <c r="BN7" s="8" t="str">
        <f>M7</f>
        <v/>
      </c>
      <c r="BQ7" s="8">
        <v>21</v>
      </c>
      <c r="BR7" s="8" t="str">
        <f>IF($AY7="","",VLOOKUP($AY7,部員ﾃﾞｰﾀ入力!$A$2:$R$61,2,FALSE))</f>
        <v/>
      </c>
      <c r="BS7" s="8" t="str">
        <f>AH7</f>
        <v/>
      </c>
    </row>
    <row r="8" spans="1:71" ht="25.05" customHeight="1" x14ac:dyDescent="0.2">
      <c r="A8" s="71">
        <v>2</v>
      </c>
      <c r="B8" s="71"/>
      <c r="C8" s="72" t="str">
        <f>IF($AS8="","",VLOOKUP($AS8,部員ﾃﾞｰﾀ入力!$A$2:$R$61,17,FALSE))</f>
        <v/>
      </c>
      <c r="D8" s="72"/>
      <c r="E8" s="72"/>
      <c r="F8" s="72"/>
      <c r="G8" s="72"/>
      <c r="H8" s="72"/>
      <c r="I8" s="72"/>
      <c r="J8" s="72"/>
      <c r="K8" s="72"/>
      <c r="L8" s="73"/>
      <c r="M8" s="74" t="str">
        <f>IF($AS8="","",VLOOKUP($AS8,部員ﾃﾞｰﾀ入力!$A$2:$R$61,16,FALSE))</f>
        <v/>
      </c>
      <c r="N8" s="75"/>
      <c r="O8" s="76"/>
      <c r="P8" s="77"/>
      <c r="Q8" s="77"/>
      <c r="R8" s="77"/>
      <c r="S8" s="77"/>
      <c r="T8" s="3"/>
      <c r="U8" s="2"/>
      <c r="V8" s="77">
        <v>22</v>
      </c>
      <c r="W8" s="77"/>
      <c r="X8" s="88" t="str">
        <f>IF($AY8="","",VLOOKUP($AY8,部員ﾃﾞｰﾀ入力!$A$2:$R$61,17,FALSE))</f>
        <v/>
      </c>
      <c r="Y8" s="88"/>
      <c r="Z8" s="88"/>
      <c r="AA8" s="88"/>
      <c r="AB8" s="88"/>
      <c r="AC8" s="88"/>
      <c r="AD8" s="88"/>
      <c r="AE8" s="88"/>
      <c r="AF8" s="88"/>
      <c r="AG8" s="89"/>
      <c r="AH8" s="90" t="str">
        <f>IF($AY8="","",VLOOKUP($AY8,部員ﾃﾞｰﾀ入力!$A$2:$R$61,16,FALSE))</f>
        <v/>
      </c>
      <c r="AI8" s="91"/>
      <c r="AJ8" s="87"/>
      <c r="AK8" s="71"/>
      <c r="AL8" s="71"/>
      <c r="AM8" s="71"/>
      <c r="AN8" s="71"/>
      <c r="AR8" s="9">
        <v>2</v>
      </c>
      <c r="AS8" s="134"/>
      <c r="AT8" s="134"/>
      <c r="AU8" s="134"/>
      <c r="AX8" s="9">
        <v>22</v>
      </c>
      <c r="AY8" s="134"/>
      <c r="AZ8" s="134"/>
      <c r="BA8" s="134"/>
      <c r="BL8" s="8">
        <v>2</v>
      </c>
      <c r="BM8" s="8" t="str">
        <f>IF($AS8="","",VLOOKUP($AS8,部員ﾃﾞｰﾀ入力!$A$2:$R$61,2,FALSE))</f>
        <v/>
      </c>
      <c r="BN8" s="8" t="str">
        <f t="shared" ref="BN8:BN26" si="0">M8</f>
        <v/>
      </c>
      <c r="BQ8" s="8">
        <v>22</v>
      </c>
      <c r="BR8" s="8" t="str">
        <f>IF($AY8="","",VLOOKUP($AY8,部員ﾃﾞｰﾀ入力!$A$2:$R$61,2,FALSE))</f>
        <v/>
      </c>
      <c r="BS8" s="8" t="str">
        <f t="shared" ref="BS8:BS26" si="1">AH8</f>
        <v/>
      </c>
    </row>
    <row r="9" spans="1:71" ht="25.05" customHeight="1" x14ac:dyDescent="0.2">
      <c r="A9" s="71">
        <v>3</v>
      </c>
      <c r="B9" s="71"/>
      <c r="C9" s="88" t="str">
        <f>IF($AS9="","",VLOOKUP($AS9,部員ﾃﾞｰﾀ入力!$A$2:$R$61,17,FALSE))</f>
        <v/>
      </c>
      <c r="D9" s="88"/>
      <c r="E9" s="88"/>
      <c r="F9" s="88"/>
      <c r="G9" s="88"/>
      <c r="H9" s="88"/>
      <c r="I9" s="88"/>
      <c r="J9" s="88"/>
      <c r="K9" s="88"/>
      <c r="L9" s="89"/>
      <c r="M9" s="90" t="str">
        <f>IF($AS9="","",VLOOKUP($AS9,部員ﾃﾞｰﾀ入力!$A$2:$R$61,16,FALSE))</f>
        <v/>
      </c>
      <c r="N9" s="91"/>
      <c r="O9" s="87"/>
      <c r="P9" s="71"/>
      <c r="Q9" s="71"/>
      <c r="R9" s="71"/>
      <c r="S9" s="71"/>
      <c r="T9" s="3"/>
      <c r="U9" s="2"/>
      <c r="V9" s="77">
        <v>23</v>
      </c>
      <c r="W9" s="77"/>
      <c r="X9" s="88" t="str">
        <f>IF($AY9="","",VLOOKUP($AY9,部員ﾃﾞｰﾀ入力!$A$2:$R$61,17,FALSE))</f>
        <v/>
      </c>
      <c r="Y9" s="88"/>
      <c r="Z9" s="88"/>
      <c r="AA9" s="88"/>
      <c r="AB9" s="88"/>
      <c r="AC9" s="88"/>
      <c r="AD9" s="88"/>
      <c r="AE9" s="88"/>
      <c r="AF9" s="88"/>
      <c r="AG9" s="89"/>
      <c r="AH9" s="90" t="str">
        <f>IF($AY9="","",VLOOKUP($AY9,部員ﾃﾞｰﾀ入力!$A$2:$R$61,16,FALSE))</f>
        <v/>
      </c>
      <c r="AI9" s="91"/>
      <c r="AJ9" s="87"/>
      <c r="AK9" s="71"/>
      <c r="AL9" s="71"/>
      <c r="AM9" s="71"/>
      <c r="AN9" s="71"/>
      <c r="AR9" s="9">
        <v>3</v>
      </c>
      <c r="AS9" s="134"/>
      <c r="AT9" s="134"/>
      <c r="AU9" s="134"/>
      <c r="AX9" s="9">
        <v>23</v>
      </c>
      <c r="AY9" s="134"/>
      <c r="AZ9" s="134"/>
      <c r="BA9" s="134"/>
      <c r="BL9" s="8">
        <v>3</v>
      </c>
      <c r="BM9" s="8" t="str">
        <f>IF($AS9="","",VLOOKUP($AS9,部員ﾃﾞｰﾀ入力!$A$2:$R$61,2,FALSE))</f>
        <v/>
      </c>
      <c r="BN9" s="8" t="str">
        <f t="shared" si="0"/>
        <v/>
      </c>
      <c r="BQ9" s="8">
        <v>23</v>
      </c>
      <c r="BR9" s="8" t="str">
        <f>IF($AY9="","",VLOOKUP($AY9,部員ﾃﾞｰﾀ入力!$A$2:$R$61,2,FALSE))</f>
        <v/>
      </c>
      <c r="BS9" s="8" t="str">
        <f t="shared" si="1"/>
        <v/>
      </c>
    </row>
    <row r="10" spans="1:71" ht="25.05" customHeight="1" x14ac:dyDescent="0.2">
      <c r="A10" s="71">
        <v>4</v>
      </c>
      <c r="B10" s="71"/>
      <c r="C10" s="88" t="str">
        <f>IF($AS10="","",VLOOKUP($AS10,部員ﾃﾞｰﾀ入力!$A$2:$R$61,17,FALSE))</f>
        <v/>
      </c>
      <c r="D10" s="88"/>
      <c r="E10" s="88"/>
      <c r="F10" s="88"/>
      <c r="G10" s="88"/>
      <c r="H10" s="88"/>
      <c r="I10" s="88"/>
      <c r="J10" s="88"/>
      <c r="K10" s="88"/>
      <c r="L10" s="89"/>
      <c r="M10" s="90" t="str">
        <f>IF($AS10="","",VLOOKUP($AS10,部員ﾃﾞｰﾀ入力!$A$2:$R$61,16,FALSE))</f>
        <v/>
      </c>
      <c r="N10" s="91"/>
      <c r="O10" s="87"/>
      <c r="P10" s="71"/>
      <c r="Q10" s="71"/>
      <c r="R10" s="71"/>
      <c r="S10" s="71"/>
      <c r="T10" s="3"/>
      <c r="U10" s="2"/>
      <c r="V10" s="77">
        <v>24</v>
      </c>
      <c r="W10" s="77"/>
      <c r="X10" s="88" t="str">
        <f>IF($AY10="","",VLOOKUP($AY10,部員ﾃﾞｰﾀ入力!$A$2:$R$61,17,FALSE))</f>
        <v/>
      </c>
      <c r="Y10" s="88"/>
      <c r="Z10" s="88"/>
      <c r="AA10" s="88"/>
      <c r="AB10" s="88"/>
      <c r="AC10" s="88"/>
      <c r="AD10" s="88"/>
      <c r="AE10" s="88"/>
      <c r="AF10" s="88"/>
      <c r="AG10" s="89"/>
      <c r="AH10" s="90" t="str">
        <f>IF($AY10="","",VLOOKUP($AY10,部員ﾃﾞｰﾀ入力!$A$2:$R$61,16,FALSE))</f>
        <v/>
      </c>
      <c r="AI10" s="91"/>
      <c r="AJ10" s="87"/>
      <c r="AK10" s="71"/>
      <c r="AL10" s="71"/>
      <c r="AM10" s="71"/>
      <c r="AN10" s="71"/>
      <c r="AR10" s="9">
        <v>4</v>
      </c>
      <c r="AS10" s="134"/>
      <c r="AT10" s="134"/>
      <c r="AU10" s="134"/>
      <c r="AX10" s="9">
        <v>24</v>
      </c>
      <c r="AY10" s="134"/>
      <c r="AZ10" s="134"/>
      <c r="BA10" s="134"/>
      <c r="BL10" s="8">
        <v>4</v>
      </c>
      <c r="BM10" s="8" t="str">
        <f>IF($AS10="","",VLOOKUP($AS10,部員ﾃﾞｰﾀ入力!$A$2:$R$61,2,FALSE))</f>
        <v/>
      </c>
      <c r="BN10" s="8" t="str">
        <f t="shared" si="0"/>
        <v/>
      </c>
      <c r="BQ10" s="8">
        <v>24</v>
      </c>
      <c r="BR10" s="8" t="str">
        <f>IF($AY10="","",VLOOKUP($AY10,部員ﾃﾞｰﾀ入力!$A$2:$R$61,2,FALSE))</f>
        <v/>
      </c>
      <c r="BS10" s="8" t="str">
        <f t="shared" si="1"/>
        <v/>
      </c>
    </row>
    <row r="11" spans="1:71" ht="25.05" customHeight="1" x14ac:dyDescent="0.2">
      <c r="A11" s="71">
        <v>5</v>
      </c>
      <c r="B11" s="71"/>
      <c r="C11" s="88" t="str">
        <f>IF($AS11="","",VLOOKUP($AS11,部員ﾃﾞｰﾀ入力!$A$2:$R$61,17,FALSE))</f>
        <v/>
      </c>
      <c r="D11" s="88"/>
      <c r="E11" s="88"/>
      <c r="F11" s="88"/>
      <c r="G11" s="88"/>
      <c r="H11" s="88"/>
      <c r="I11" s="88"/>
      <c r="J11" s="88"/>
      <c r="K11" s="88"/>
      <c r="L11" s="89"/>
      <c r="M11" s="90" t="str">
        <f>IF($AS11="","",VLOOKUP($AS11,部員ﾃﾞｰﾀ入力!$A$2:$R$61,16,FALSE))</f>
        <v/>
      </c>
      <c r="N11" s="91"/>
      <c r="O11" s="87"/>
      <c r="P11" s="71"/>
      <c r="Q11" s="71"/>
      <c r="R11" s="71"/>
      <c r="S11" s="71"/>
      <c r="T11" s="3"/>
      <c r="U11" s="2"/>
      <c r="V11" s="77">
        <v>25</v>
      </c>
      <c r="W11" s="77"/>
      <c r="X11" s="88" t="str">
        <f>IF($AY11="","",VLOOKUP($AY11,部員ﾃﾞｰﾀ入力!$A$2:$R$61,17,FALSE))</f>
        <v/>
      </c>
      <c r="Y11" s="88"/>
      <c r="Z11" s="88"/>
      <c r="AA11" s="88"/>
      <c r="AB11" s="88"/>
      <c r="AC11" s="88"/>
      <c r="AD11" s="88"/>
      <c r="AE11" s="88"/>
      <c r="AF11" s="88"/>
      <c r="AG11" s="89"/>
      <c r="AH11" s="90" t="str">
        <f>IF($AY11="","",VLOOKUP($AY11,部員ﾃﾞｰﾀ入力!$A$2:$R$61,16,FALSE))</f>
        <v/>
      </c>
      <c r="AI11" s="91"/>
      <c r="AJ11" s="87"/>
      <c r="AK11" s="71"/>
      <c r="AL11" s="71"/>
      <c r="AM11" s="71"/>
      <c r="AN11" s="71"/>
      <c r="AR11" s="9">
        <v>5</v>
      </c>
      <c r="AS11" s="134"/>
      <c r="AT11" s="134"/>
      <c r="AU11" s="134"/>
      <c r="AX11" s="9">
        <v>25</v>
      </c>
      <c r="AY11" s="134"/>
      <c r="AZ11" s="134"/>
      <c r="BA11" s="134"/>
      <c r="BL11" s="8">
        <v>5</v>
      </c>
      <c r="BM11" s="8" t="str">
        <f>IF($AS11="","",VLOOKUP($AS11,部員ﾃﾞｰﾀ入力!$A$2:$R$61,2,FALSE))</f>
        <v/>
      </c>
      <c r="BN11" s="8" t="str">
        <f t="shared" si="0"/>
        <v/>
      </c>
      <c r="BQ11" s="8">
        <v>25</v>
      </c>
      <c r="BR11" s="8" t="str">
        <f>IF($AY11="","",VLOOKUP($AY11,部員ﾃﾞｰﾀ入力!$A$2:$R$61,2,FALSE))</f>
        <v/>
      </c>
      <c r="BS11" s="8" t="str">
        <f t="shared" si="1"/>
        <v/>
      </c>
    </row>
    <row r="12" spans="1:71" ht="25.05" customHeight="1" x14ac:dyDescent="0.2">
      <c r="A12" s="71">
        <v>6</v>
      </c>
      <c r="B12" s="71"/>
      <c r="C12" s="88" t="str">
        <f>IF($AS12="","",VLOOKUP($AS12,部員ﾃﾞｰﾀ入力!$A$2:$R$61,17,FALSE))</f>
        <v/>
      </c>
      <c r="D12" s="88"/>
      <c r="E12" s="88"/>
      <c r="F12" s="88"/>
      <c r="G12" s="88"/>
      <c r="H12" s="88"/>
      <c r="I12" s="88"/>
      <c r="J12" s="88"/>
      <c r="K12" s="88"/>
      <c r="L12" s="89"/>
      <c r="M12" s="90" t="str">
        <f>IF($AS12="","",VLOOKUP($AS12,部員ﾃﾞｰﾀ入力!$A$2:$R$61,16,FALSE))</f>
        <v/>
      </c>
      <c r="N12" s="91"/>
      <c r="O12" s="87"/>
      <c r="P12" s="71"/>
      <c r="Q12" s="71"/>
      <c r="R12" s="71"/>
      <c r="S12" s="71"/>
      <c r="T12" s="3"/>
      <c r="U12" s="2"/>
      <c r="V12" s="77">
        <v>26</v>
      </c>
      <c r="W12" s="77"/>
      <c r="X12" s="88" t="str">
        <f>IF($AY12="","",VLOOKUP($AY12,部員ﾃﾞｰﾀ入力!$A$2:$R$61,17,FALSE))</f>
        <v/>
      </c>
      <c r="Y12" s="88"/>
      <c r="Z12" s="88"/>
      <c r="AA12" s="88"/>
      <c r="AB12" s="88"/>
      <c r="AC12" s="88"/>
      <c r="AD12" s="88"/>
      <c r="AE12" s="88"/>
      <c r="AF12" s="88"/>
      <c r="AG12" s="89"/>
      <c r="AH12" s="90" t="str">
        <f>IF($AY12="","",VLOOKUP($AY12,部員ﾃﾞｰﾀ入力!$A$2:$R$61,16,FALSE))</f>
        <v/>
      </c>
      <c r="AI12" s="91"/>
      <c r="AJ12" s="87"/>
      <c r="AK12" s="71"/>
      <c r="AL12" s="71"/>
      <c r="AM12" s="71"/>
      <c r="AN12" s="71"/>
      <c r="AR12" s="9">
        <v>6</v>
      </c>
      <c r="AS12" s="134"/>
      <c r="AT12" s="134"/>
      <c r="AU12" s="134"/>
      <c r="AX12" s="9">
        <v>26</v>
      </c>
      <c r="AY12" s="134"/>
      <c r="AZ12" s="134"/>
      <c r="BA12" s="134"/>
      <c r="BL12" s="8">
        <v>6</v>
      </c>
      <c r="BM12" s="8" t="str">
        <f>IF($AS12="","",VLOOKUP($AS12,部員ﾃﾞｰﾀ入力!$A$2:$R$61,2,FALSE))</f>
        <v/>
      </c>
      <c r="BN12" s="8" t="str">
        <f t="shared" si="0"/>
        <v/>
      </c>
      <c r="BQ12" s="8">
        <v>26</v>
      </c>
      <c r="BR12" s="8" t="str">
        <f>IF($AY12="","",VLOOKUP($AY12,部員ﾃﾞｰﾀ入力!$A$2:$R$61,2,FALSE))</f>
        <v/>
      </c>
      <c r="BS12" s="8" t="str">
        <f t="shared" si="1"/>
        <v/>
      </c>
    </row>
    <row r="13" spans="1:71" ht="25.05" customHeight="1" x14ac:dyDescent="0.2">
      <c r="A13" s="71">
        <v>7</v>
      </c>
      <c r="B13" s="71"/>
      <c r="C13" s="88" t="str">
        <f>IF($AS13="","",VLOOKUP($AS13,部員ﾃﾞｰﾀ入力!$A$2:$R$61,17,FALSE))</f>
        <v/>
      </c>
      <c r="D13" s="88"/>
      <c r="E13" s="88"/>
      <c r="F13" s="88"/>
      <c r="G13" s="88"/>
      <c r="H13" s="88"/>
      <c r="I13" s="88"/>
      <c r="J13" s="88"/>
      <c r="K13" s="88"/>
      <c r="L13" s="89"/>
      <c r="M13" s="90" t="str">
        <f>IF($AS13="","",VLOOKUP($AS13,部員ﾃﾞｰﾀ入力!$A$2:$R$61,16,FALSE))</f>
        <v/>
      </c>
      <c r="N13" s="91"/>
      <c r="O13" s="87"/>
      <c r="P13" s="71"/>
      <c r="Q13" s="71"/>
      <c r="R13" s="71"/>
      <c r="S13" s="71"/>
      <c r="T13" s="3"/>
      <c r="U13" s="2"/>
      <c r="V13" s="77">
        <v>27</v>
      </c>
      <c r="W13" s="77"/>
      <c r="X13" s="88" t="str">
        <f>IF($AY13="","",VLOOKUP($AY13,部員ﾃﾞｰﾀ入力!$A$2:$R$61,17,FALSE))</f>
        <v/>
      </c>
      <c r="Y13" s="88"/>
      <c r="Z13" s="88"/>
      <c r="AA13" s="88"/>
      <c r="AB13" s="88"/>
      <c r="AC13" s="88"/>
      <c r="AD13" s="88"/>
      <c r="AE13" s="88"/>
      <c r="AF13" s="88"/>
      <c r="AG13" s="89"/>
      <c r="AH13" s="90" t="str">
        <f>IF($AY13="","",VLOOKUP($AY13,部員ﾃﾞｰﾀ入力!$A$2:$R$61,16,FALSE))</f>
        <v/>
      </c>
      <c r="AI13" s="91"/>
      <c r="AJ13" s="87"/>
      <c r="AK13" s="71"/>
      <c r="AL13" s="71"/>
      <c r="AM13" s="71"/>
      <c r="AN13" s="71"/>
      <c r="AR13" s="9">
        <v>7</v>
      </c>
      <c r="AS13" s="134"/>
      <c r="AT13" s="134"/>
      <c r="AU13" s="134"/>
      <c r="AX13" s="9">
        <v>27</v>
      </c>
      <c r="AY13" s="134"/>
      <c r="AZ13" s="134"/>
      <c r="BA13" s="134"/>
      <c r="BL13" s="8">
        <v>7</v>
      </c>
      <c r="BM13" s="8" t="str">
        <f>IF($AS13="","",VLOOKUP($AS13,部員ﾃﾞｰﾀ入力!$A$2:$R$61,2,FALSE))</f>
        <v/>
      </c>
      <c r="BN13" s="8" t="str">
        <f t="shared" si="0"/>
        <v/>
      </c>
      <c r="BQ13" s="8">
        <v>27</v>
      </c>
      <c r="BR13" s="8" t="str">
        <f>IF($AY13="","",VLOOKUP($AY13,部員ﾃﾞｰﾀ入力!$A$2:$R$61,2,FALSE))</f>
        <v/>
      </c>
      <c r="BS13" s="8" t="str">
        <f t="shared" si="1"/>
        <v/>
      </c>
    </row>
    <row r="14" spans="1:71" ht="25.05" customHeight="1" x14ac:dyDescent="0.2">
      <c r="A14" s="71">
        <v>8</v>
      </c>
      <c r="B14" s="71"/>
      <c r="C14" s="88" t="str">
        <f>IF($AS14="","",VLOOKUP($AS14,部員ﾃﾞｰﾀ入力!$A$2:$R$61,17,FALSE))</f>
        <v/>
      </c>
      <c r="D14" s="88"/>
      <c r="E14" s="88"/>
      <c r="F14" s="88"/>
      <c r="G14" s="88"/>
      <c r="H14" s="88"/>
      <c r="I14" s="88"/>
      <c r="J14" s="88"/>
      <c r="K14" s="88"/>
      <c r="L14" s="89"/>
      <c r="M14" s="90" t="str">
        <f>IF($AS14="","",VLOOKUP($AS14,部員ﾃﾞｰﾀ入力!$A$2:$R$61,16,FALSE))</f>
        <v/>
      </c>
      <c r="N14" s="91"/>
      <c r="O14" s="87"/>
      <c r="P14" s="71"/>
      <c r="Q14" s="71"/>
      <c r="R14" s="71"/>
      <c r="S14" s="71"/>
      <c r="T14" s="3"/>
      <c r="U14" s="2"/>
      <c r="V14" s="77">
        <v>28</v>
      </c>
      <c r="W14" s="77"/>
      <c r="X14" s="88" t="str">
        <f>IF($AY14="","",VLOOKUP($AY14,部員ﾃﾞｰﾀ入力!$A$2:$R$61,17,FALSE))</f>
        <v/>
      </c>
      <c r="Y14" s="88"/>
      <c r="Z14" s="88"/>
      <c r="AA14" s="88"/>
      <c r="AB14" s="88"/>
      <c r="AC14" s="88"/>
      <c r="AD14" s="88"/>
      <c r="AE14" s="88"/>
      <c r="AF14" s="88"/>
      <c r="AG14" s="89"/>
      <c r="AH14" s="90" t="str">
        <f>IF($AY14="","",VLOOKUP($AY14,部員ﾃﾞｰﾀ入力!$A$2:$R$61,16,FALSE))</f>
        <v/>
      </c>
      <c r="AI14" s="91"/>
      <c r="AJ14" s="87"/>
      <c r="AK14" s="71"/>
      <c r="AL14" s="71"/>
      <c r="AM14" s="71"/>
      <c r="AN14" s="71"/>
      <c r="AR14" s="9">
        <v>8</v>
      </c>
      <c r="AS14" s="134"/>
      <c r="AT14" s="134"/>
      <c r="AU14" s="134"/>
      <c r="AX14" s="9">
        <v>28</v>
      </c>
      <c r="AY14" s="134"/>
      <c r="AZ14" s="134"/>
      <c r="BA14" s="134"/>
      <c r="BL14" s="8">
        <v>8</v>
      </c>
      <c r="BM14" s="8" t="str">
        <f>IF($AS14="","",VLOOKUP($AS14,部員ﾃﾞｰﾀ入力!$A$2:$R$61,2,FALSE))</f>
        <v/>
      </c>
      <c r="BN14" s="8" t="str">
        <f t="shared" si="0"/>
        <v/>
      </c>
      <c r="BQ14" s="8">
        <v>28</v>
      </c>
      <c r="BR14" s="8" t="str">
        <f>IF($AY14="","",VLOOKUP($AY14,部員ﾃﾞｰﾀ入力!$A$2:$R$61,2,FALSE))</f>
        <v/>
      </c>
      <c r="BS14" s="8" t="str">
        <f t="shared" si="1"/>
        <v/>
      </c>
    </row>
    <row r="15" spans="1:71" ht="25.05" customHeight="1" x14ac:dyDescent="0.2">
      <c r="A15" s="71">
        <v>9</v>
      </c>
      <c r="B15" s="71"/>
      <c r="C15" s="88" t="str">
        <f>IF($AS15="","",VLOOKUP($AS15,部員ﾃﾞｰﾀ入力!$A$2:$R$61,17,FALSE))</f>
        <v/>
      </c>
      <c r="D15" s="88"/>
      <c r="E15" s="88"/>
      <c r="F15" s="88"/>
      <c r="G15" s="88"/>
      <c r="H15" s="88"/>
      <c r="I15" s="88"/>
      <c r="J15" s="88"/>
      <c r="K15" s="88"/>
      <c r="L15" s="89"/>
      <c r="M15" s="90" t="str">
        <f>IF($AS15="","",VLOOKUP($AS15,部員ﾃﾞｰﾀ入力!$A$2:$R$61,16,FALSE))</f>
        <v/>
      </c>
      <c r="N15" s="91"/>
      <c r="O15" s="87"/>
      <c r="P15" s="71"/>
      <c r="Q15" s="71"/>
      <c r="R15" s="71"/>
      <c r="S15" s="71"/>
      <c r="U15" s="2"/>
      <c r="V15" s="77">
        <v>29</v>
      </c>
      <c r="W15" s="77"/>
      <c r="X15" s="88" t="str">
        <f>IF($AY15="","",VLOOKUP($AY15,部員ﾃﾞｰﾀ入力!$A$2:$R$61,17,FALSE))</f>
        <v/>
      </c>
      <c r="Y15" s="88"/>
      <c r="Z15" s="88"/>
      <c r="AA15" s="88"/>
      <c r="AB15" s="88"/>
      <c r="AC15" s="88"/>
      <c r="AD15" s="88"/>
      <c r="AE15" s="88"/>
      <c r="AF15" s="88"/>
      <c r="AG15" s="89"/>
      <c r="AH15" s="90" t="str">
        <f>IF($AY15="","",VLOOKUP($AY15,部員ﾃﾞｰﾀ入力!$A$2:$R$61,16,FALSE))</f>
        <v/>
      </c>
      <c r="AI15" s="91"/>
      <c r="AJ15" s="87"/>
      <c r="AK15" s="71"/>
      <c r="AL15" s="71"/>
      <c r="AM15" s="71"/>
      <c r="AN15" s="71"/>
      <c r="AR15" s="9">
        <v>9</v>
      </c>
      <c r="AS15" s="134"/>
      <c r="AT15" s="134"/>
      <c r="AU15" s="134"/>
      <c r="AX15" s="9">
        <v>29</v>
      </c>
      <c r="AY15" s="134"/>
      <c r="AZ15" s="134"/>
      <c r="BA15" s="134"/>
      <c r="BL15" s="8">
        <v>9</v>
      </c>
      <c r="BM15" s="8" t="str">
        <f>IF($AS15="","",VLOOKUP($AS15,部員ﾃﾞｰﾀ入力!$A$2:$R$61,2,FALSE))</f>
        <v/>
      </c>
      <c r="BN15" s="8" t="str">
        <f t="shared" si="0"/>
        <v/>
      </c>
      <c r="BQ15" s="8">
        <v>29</v>
      </c>
      <c r="BR15" s="8" t="str">
        <f>IF($AY15="","",VLOOKUP($AY15,部員ﾃﾞｰﾀ入力!$A$2:$R$61,2,FALSE))</f>
        <v/>
      </c>
      <c r="BS15" s="8" t="str">
        <f t="shared" si="1"/>
        <v/>
      </c>
    </row>
    <row r="16" spans="1:71" ht="25.05" customHeight="1" x14ac:dyDescent="0.2">
      <c r="A16" s="71">
        <v>10</v>
      </c>
      <c r="B16" s="71"/>
      <c r="C16" s="88" t="str">
        <f>IF($AS16="","",VLOOKUP($AS16,部員ﾃﾞｰﾀ入力!$A$2:$R$61,17,FALSE))</f>
        <v/>
      </c>
      <c r="D16" s="88"/>
      <c r="E16" s="88"/>
      <c r="F16" s="88"/>
      <c r="G16" s="88"/>
      <c r="H16" s="88"/>
      <c r="I16" s="88"/>
      <c r="J16" s="88"/>
      <c r="K16" s="88"/>
      <c r="L16" s="89"/>
      <c r="M16" s="90" t="str">
        <f>IF($AS16="","",VLOOKUP($AS16,部員ﾃﾞｰﾀ入力!$A$2:$R$61,16,FALSE))</f>
        <v/>
      </c>
      <c r="N16" s="91"/>
      <c r="O16" s="87"/>
      <c r="P16" s="71"/>
      <c r="Q16" s="71"/>
      <c r="R16" s="71"/>
      <c r="S16" s="71"/>
      <c r="T16" s="3"/>
      <c r="V16" s="77">
        <v>30</v>
      </c>
      <c r="W16" s="77"/>
      <c r="X16" s="88" t="str">
        <f>IF($AY16="","",VLOOKUP($AY16,部員ﾃﾞｰﾀ入力!$A$2:$R$61,17,FALSE))</f>
        <v/>
      </c>
      <c r="Y16" s="88"/>
      <c r="Z16" s="88"/>
      <c r="AA16" s="88"/>
      <c r="AB16" s="88"/>
      <c r="AC16" s="88"/>
      <c r="AD16" s="88"/>
      <c r="AE16" s="88"/>
      <c r="AF16" s="88"/>
      <c r="AG16" s="89"/>
      <c r="AH16" s="90" t="str">
        <f>IF($AY16="","",VLOOKUP($AY16,部員ﾃﾞｰﾀ入力!$A$2:$R$61,16,FALSE))</f>
        <v/>
      </c>
      <c r="AI16" s="91"/>
      <c r="AJ16" s="87"/>
      <c r="AK16" s="71"/>
      <c r="AL16" s="71"/>
      <c r="AM16" s="71"/>
      <c r="AN16" s="71"/>
      <c r="AR16" s="9">
        <v>10</v>
      </c>
      <c r="AS16" s="134"/>
      <c r="AT16" s="134"/>
      <c r="AU16" s="134"/>
      <c r="AX16" s="9">
        <v>30</v>
      </c>
      <c r="AY16" s="134"/>
      <c r="AZ16" s="134"/>
      <c r="BA16" s="134"/>
      <c r="BL16" s="8">
        <v>10</v>
      </c>
      <c r="BM16" s="8" t="str">
        <f>IF($AS16="","",VLOOKUP($AS16,部員ﾃﾞｰﾀ入力!$A$2:$R$61,2,FALSE))</f>
        <v/>
      </c>
      <c r="BN16" s="8" t="str">
        <f t="shared" si="0"/>
        <v/>
      </c>
      <c r="BQ16" s="8">
        <v>30</v>
      </c>
      <c r="BR16" s="8" t="str">
        <f>IF($AY16="","",VLOOKUP($AY16,部員ﾃﾞｰﾀ入力!$A$2:$R$61,2,FALSE))</f>
        <v/>
      </c>
      <c r="BS16" s="8" t="str">
        <f t="shared" si="1"/>
        <v/>
      </c>
    </row>
    <row r="17" spans="1:71" ht="25.05" customHeight="1" x14ac:dyDescent="0.2">
      <c r="A17" s="71">
        <v>11</v>
      </c>
      <c r="B17" s="71"/>
      <c r="C17" s="88" t="str">
        <f>IF($AS17="","",VLOOKUP($AS17,部員ﾃﾞｰﾀ入力!$A$2:$R$61,17,FALSE))</f>
        <v/>
      </c>
      <c r="D17" s="88"/>
      <c r="E17" s="88"/>
      <c r="F17" s="88"/>
      <c r="G17" s="88"/>
      <c r="H17" s="88"/>
      <c r="I17" s="88"/>
      <c r="J17" s="88"/>
      <c r="K17" s="88"/>
      <c r="L17" s="89"/>
      <c r="M17" s="90" t="str">
        <f>IF($AS17="","",VLOOKUP($AS17,部員ﾃﾞｰﾀ入力!$A$2:$R$61,16,FALSE))</f>
        <v/>
      </c>
      <c r="N17" s="91"/>
      <c r="O17" s="87"/>
      <c r="P17" s="71"/>
      <c r="Q17" s="71"/>
      <c r="R17" s="71"/>
      <c r="S17" s="71"/>
      <c r="T17" s="3"/>
      <c r="V17" s="77">
        <v>31</v>
      </c>
      <c r="W17" s="77"/>
      <c r="X17" s="88" t="str">
        <f>IF($AY17="","",VLOOKUP($AY17,部員ﾃﾞｰﾀ入力!$A$2:$R$61,17,FALSE))</f>
        <v/>
      </c>
      <c r="Y17" s="88"/>
      <c r="Z17" s="88"/>
      <c r="AA17" s="88"/>
      <c r="AB17" s="88"/>
      <c r="AC17" s="88"/>
      <c r="AD17" s="88"/>
      <c r="AE17" s="88"/>
      <c r="AF17" s="88"/>
      <c r="AG17" s="89"/>
      <c r="AH17" s="90" t="str">
        <f>IF($AY17="","",VLOOKUP($AY17,部員ﾃﾞｰﾀ入力!$A$2:$R$61,16,FALSE))</f>
        <v/>
      </c>
      <c r="AI17" s="91"/>
      <c r="AJ17" s="87"/>
      <c r="AK17" s="71"/>
      <c r="AL17" s="71"/>
      <c r="AM17" s="71"/>
      <c r="AN17" s="71"/>
      <c r="AR17" s="9">
        <v>11</v>
      </c>
      <c r="AS17" s="134"/>
      <c r="AT17" s="134"/>
      <c r="AU17" s="134"/>
      <c r="AX17" s="9">
        <v>31</v>
      </c>
      <c r="AY17" s="134"/>
      <c r="AZ17" s="134"/>
      <c r="BA17" s="134"/>
      <c r="BL17" s="8">
        <v>11</v>
      </c>
      <c r="BM17" s="8" t="str">
        <f>IF($AS17="","",VLOOKUP($AS17,部員ﾃﾞｰﾀ入力!$A$2:$R$61,2,FALSE))</f>
        <v/>
      </c>
      <c r="BN17" s="8" t="str">
        <f t="shared" si="0"/>
        <v/>
      </c>
      <c r="BQ17" s="8">
        <v>31</v>
      </c>
      <c r="BR17" s="8" t="str">
        <f>IF($AY17="","",VLOOKUP($AY17,部員ﾃﾞｰﾀ入力!$A$2:$R$61,2,FALSE))</f>
        <v/>
      </c>
      <c r="BS17" s="8" t="str">
        <f t="shared" si="1"/>
        <v/>
      </c>
    </row>
    <row r="18" spans="1:71" ht="25.05" customHeight="1" x14ac:dyDescent="0.2">
      <c r="A18" s="71">
        <v>12</v>
      </c>
      <c r="B18" s="71"/>
      <c r="C18" s="88" t="str">
        <f>IF($AS18="","",VLOOKUP($AS18,部員ﾃﾞｰﾀ入力!$A$2:$R$61,17,FALSE))</f>
        <v/>
      </c>
      <c r="D18" s="88"/>
      <c r="E18" s="88"/>
      <c r="F18" s="88"/>
      <c r="G18" s="88"/>
      <c r="H18" s="88"/>
      <c r="I18" s="88"/>
      <c r="J18" s="88"/>
      <c r="K18" s="88"/>
      <c r="L18" s="89"/>
      <c r="M18" s="90" t="str">
        <f>IF($AS18="","",VLOOKUP($AS18,部員ﾃﾞｰﾀ入力!$A$2:$R$61,16,FALSE))</f>
        <v/>
      </c>
      <c r="N18" s="91"/>
      <c r="O18" s="87"/>
      <c r="P18" s="71"/>
      <c r="Q18" s="71"/>
      <c r="R18" s="71"/>
      <c r="S18" s="71"/>
      <c r="T18" s="3"/>
      <c r="V18" s="77">
        <v>32</v>
      </c>
      <c r="W18" s="77"/>
      <c r="X18" s="88" t="str">
        <f>IF($AY18="","",VLOOKUP($AY18,部員ﾃﾞｰﾀ入力!$A$2:$R$61,17,FALSE))</f>
        <v/>
      </c>
      <c r="Y18" s="88"/>
      <c r="Z18" s="88"/>
      <c r="AA18" s="88"/>
      <c r="AB18" s="88"/>
      <c r="AC18" s="88"/>
      <c r="AD18" s="88"/>
      <c r="AE18" s="88"/>
      <c r="AF18" s="88"/>
      <c r="AG18" s="89"/>
      <c r="AH18" s="90" t="str">
        <f>IF($AY18="","",VLOOKUP($AY18,部員ﾃﾞｰﾀ入力!$A$2:$R$61,16,FALSE))</f>
        <v/>
      </c>
      <c r="AI18" s="91"/>
      <c r="AJ18" s="87"/>
      <c r="AK18" s="71"/>
      <c r="AL18" s="71"/>
      <c r="AM18" s="71"/>
      <c r="AN18" s="71"/>
      <c r="AR18" s="9">
        <v>12</v>
      </c>
      <c r="AS18" s="134"/>
      <c r="AT18" s="134"/>
      <c r="AU18" s="134"/>
      <c r="AX18" s="9">
        <v>32</v>
      </c>
      <c r="AY18" s="134"/>
      <c r="AZ18" s="134"/>
      <c r="BA18" s="134"/>
      <c r="BL18" s="8">
        <v>12</v>
      </c>
      <c r="BM18" s="8" t="str">
        <f>IF($AS18="","",VLOOKUP($AS18,部員ﾃﾞｰﾀ入力!$A$2:$R$61,2,FALSE))</f>
        <v/>
      </c>
      <c r="BN18" s="8" t="str">
        <f t="shared" si="0"/>
        <v/>
      </c>
      <c r="BQ18" s="8">
        <v>32</v>
      </c>
      <c r="BR18" s="8" t="str">
        <f>IF($AY18="","",VLOOKUP($AY18,部員ﾃﾞｰﾀ入力!$A$2:$R$61,2,FALSE))</f>
        <v/>
      </c>
      <c r="BS18" s="8" t="str">
        <f t="shared" si="1"/>
        <v/>
      </c>
    </row>
    <row r="19" spans="1:71" ht="25.05" customHeight="1" x14ac:dyDescent="0.2">
      <c r="A19" s="71">
        <v>13</v>
      </c>
      <c r="B19" s="71"/>
      <c r="C19" s="88" t="str">
        <f>IF($AS19="","",VLOOKUP($AS19,部員ﾃﾞｰﾀ入力!$A$2:$R$61,17,FALSE))</f>
        <v/>
      </c>
      <c r="D19" s="88"/>
      <c r="E19" s="88"/>
      <c r="F19" s="88"/>
      <c r="G19" s="88"/>
      <c r="H19" s="88"/>
      <c r="I19" s="88"/>
      <c r="J19" s="88"/>
      <c r="K19" s="88"/>
      <c r="L19" s="89"/>
      <c r="M19" s="90" t="str">
        <f>IF($AS19="","",VLOOKUP($AS19,部員ﾃﾞｰﾀ入力!$A$2:$R$61,16,FALSE))</f>
        <v/>
      </c>
      <c r="N19" s="91"/>
      <c r="O19" s="87"/>
      <c r="P19" s="71"/>
      <c r="Q19" s="71"/>
      <c r="R19" s="71"/>
      <c r="S19" s="71"/>
      <c r="T19" s="3"/>
      <c r="V19" s="77">
        <v>33</v>
      </c>
      <c r="W19" s="77"/>
      <c r="X19" s="88" t="str">
        <f>IF($AY19="","",VLOOKUP($AY19,部員ﾃﾞｰﾀ入力!$A$2:$R$61,17,FALSE))</f>
        <v/>
      </c>
      <c r="Y19" s="88"/>
      <c r="Z19" s="88"/>
      <c r="AA19" s="88"/>
      <c r="AB19" s="88"/>
      <c r="AC19" s="88"/>
      <c r="AD19" s="88"/>
      <c r="AE19" s="88"/>
      <c r="AF19" s="88"/>
      <c r="AG19" s="89"/>
      <c r="AH19" s="90" t="str">
        <f>IF($AY19="","",VLOOKUP($AY19,部員ﾃﾞｰﾀ入力!$A$2:$R$61,16,FALSE))</f>
        <v/>
      </c>
      <c r="AI19" s="91"/>
      <c r="AJ19" s="87"/>
      <c r="AK19" s="71"/>
      <c r="AL19" s="71"/>
      <c r="AM19" s="71"/>
      <c r="AN19" s="71"/>
      <c r="AR19" s="9">
        <v>13</v>
      </c>
      <c r="AS19" s="134"/>
      <c r="AT19" s="134"/>
      <c r="AU19" s="134"/>
      <c r="AX19" s="9">
        <v>33</v>
      </c>
      <c r="AY19" s="134"/>
      <c r="AZ19" s="134"/>
      <c r="BA19" s="134"/>
      <c r="BL19" s="8">
        <v>13</v>
      </c>
      <c r="BM19" s="8" t="str">
        <f>IF($AS19="","",VLOOKUP($AS19,部員ﾃﾞｰﾀ入力!$A$2:$R$61,2,FALSE))</f>
        <v/>
      </c>
      <c r="BN19" s="8" t="str">
        <f t="shared" si="0"/>
        <v/>
      </c>
      <c r="BQ19" s="8">
        <v>33</v>
      </c>
      <c r="BR19" s="8" t="str">
        <f>IF($AY19="","",VLOOKUP($AY19,部員ﾃﾞｰﾀ入力!$A$2:$R$61,2,FALSE))</f>
        <v/>
      </c>
      <c r="BS19" s="8" t="str">
        <f t="shared" si="1"/>
        <v/>
      </c>
    </row>
    <row r="20" spans="1:71" ht="25.05" customHeight="1" x14ac:dyDescent="0.2">
      <c r="A20" s="71">
        <v>14</v>
      </c>
      <c r="B20" s="71"/>
      <c r="C20" s="88" t="str">
        <f>IF($AS20="","",VLOOKUP($AS20,部員ﾃﾞｰﾀ入力!$A$2:$R$61,17,FALSE))</f>
        <v/>
      </c>
      <c r="D20" s="88"/>
      <c r="E20" s="88"/>
      <c r="F20" s="88"/>
      <c r="G20" s="88"/>
      <c r="H20" s="88"/>
      <c r="I20" s="88"/>
      <c r="J20" s="88"/>
      <c r="K20" s="88"/>
      <c r="L20" s="89"/>
      <c r="M20" s="90" t="str">
        <f>IF($AS20="","",VLOOKUP($AS20,部員ﾃﾞｰﾀ入力!$A$2:$R$61,16,FALSE))</f>
        <v/>
      </c>
      <c r="N20" s="91"/>
      <c r="O20" s="87"/>
      <c r="P20" s="71"/>
      <c r="Q20" s="71"/>
      <c r="R20" s="71"/>
      <c r="S20" s="71"/>
      <c r="T20" s="3"/>
      <c r="V20" s="77">
        <v>34</v>
      </c>
      <c r="W20" s="77"/>
      <c r="X20" s="88" t="str">
        <f>IF($AY20="","",VLOOKUP($AY20,部員ﾃﾞｰﾀ入力!$A$2:$R$61,17,FALSE))</f>
        <v/>
      </c>
      <c r="Y20" s="88"/>
      <c r="Z20" s="88"/>
      <c r="AA20" s="88"/>
      <c r="AB20" s="88"/>
      <c r="AC20" s="88"/>
      <c r="AD20" s="88"/>
      <c r="AE20" s="88"/>
      <c r="AF20" s="88"/>
      <c r="AG20" s="89"/>
      <c r="AH20" s="90" t="str">
        <f>IF($AY20="","",VLOOKUP($AY20,部員ﾃﾞｰﾀ入力!$A$2:$R$61,16,FALSE))</f>
        <v/>
      </c>
      <c r="AI20" s="91"/>
      <c r="AJ20" s="87"/>
      <c r="AK20" s="71"/>
      <c r="AL20" s="71"/>
      <c r="AM20" s="71"/>
      <c r="AN20" s="71"/>
      <c r="AR20" s="9">
        <v>14</v>
      </c>
      <c r="AS20" s="134"/>
      <c r="AT20" s="134"/>
      <c r="AU20" s="134"/>
      <c r="AX20" s="9">
        <v>34</v>
      </c>
      <c r="AY20" s="134"/>
      <c r="AZ20" s="134"/>
      <c r="BA20" s="134"/>
      <c r="BL20" s="8">
        <v>14</v>
      </c>
      <c r="BM20" s="8" t="str">
        <f>IF($AS20="","",VLOOKUP($AS20,部員ﾃﾞｰﾀ入力!$A$2:$R$61,2,FALSE))</f>
        <v/>
      </c>
      <c r="BN20" s="8" t="str">
        <f t="shared" si="0"/>
        <v/>
      </c>
      <c r="BQ20" s="8">
        <v>34</v>
      </c>
      <c r="BR20" s="8" t="str">
        <f>IF($AY20="","",VLOOKUP($AY20,部員ﾃﾞｰﾀ入力!$A$2:$R$61,2,FALSE))</f>
        <v/>
      </c>
      <c r="BS20" s="8" t="str">
        <f t="shared" si="1"/>
        <v/>
      </c>
    </row>
    <row r="21" spans="1:71" ht="25.05" customHeight="1" x14ac:dyDescent="0.2">
      <c r="A21" s="71">
        <v>15</v>
      </c>
      <c r="B21" s="71"/>
      <c r="C21" s="88" t="str">
        <f>IF($AS21="","",VLOOKUP($AS21,部員ﾃﾞｰﾀ入力!$A$2:$R$61,17,FALSE))</f>
        <v/>
      </c>
      <c r="D21" s="88"/>
      <c r="E21" s="88"/>
      <c r="F21" s="88"/>
      <c r="G21" s="88"/>
      <c r="H21" s="88"/>
      <c r="I21" s="88"/>
      <c r="J21" s="88"/>
      <c r="K21" s="88"/>
      <c r="L21" s="89"/>
      <c r="M21" s="90" t="str">
        <f>IF($AS21="","",VLOOKUP($AS21,部員ﾃﾞｰﾀ入力!$A$2:$R$61,16,FALSE))</f>
        <v/>
      </c>
      <c r="N21" s="91"/>
      <c r="O21" s="87"/>
      <c r="P21" s="71"/>
      <c r="Q21" s="71"/>
      <c r="R21" s="71"/>
      <c r="S21" s="71"/>
      <c r="T21" s="3"/>
      <c r="V21" s="77">
        <v>35</v>
      </c>
      <c r="W21" s="77"/>
      <c r="X21" s="88" t="str">
        <f>IF($AY21="","",VLOOKUP($AY21,部員ﾃﾞｰﾀ入力!$A$2:$R$61,17,FALSE))</f>
        <v/>
      </c>
      <c r="Y21" s="88"/>
      <c r="Z21" s="88"/>
      <c r="AA21" s="88"/>
      <c r="AB21" s="88"/>
      <c r="AC21" s="88"/>
      <c r="AD21" s="88"/>
      <c r="AE21" s="88"/>
      <c r="AF21" s="88"/>
      <c r="AG21" s="89"/>
      <c r="AH21" s="90" t="str">
        <f>IF($AY21="","",VLOOKUP($AY21,部員ﾃﾞｰﾀ入力!$A$2:$R$61,16,FALSE))</f>
        <v/>
      </c>
      <c r="AI21" s="91"/>
      <c r="AJ21" s="87"/>
      <c r="AK21" s="71"/>
      <c r="AL21" s="71"/>
      <c r="AM21" s="71"/>
      <c r="AN21" s="71"/>
      <c r="AR21" s="9">
        <v>15</v>
      </c>
      <c r="AS21" s="134"/>
      <c r="AT21" s="134"/>
      <c r="AU21" s="134"/>
      <c r="AX21" s="9">
        <v>35</v>
      </c>
      <c r="AY21" s="134"/>
      <c r="AZ21" s="134"/>
      <c r="BA21" s="134"/>
      <c r="BL21" s="8">
        <v>15</v>
      </c>
      <c r="BM21" s="8" t="str">
        <f>IF($AS21="","",VLOOKUP($AS21,部員ﾃﾞｰﾀ入力!$A$2:$R$61,2,FALSE))</f>
        <v/>
      </c>
      <c r="BN21" s="8" t="str">
        <f t="shared" si="0"/>
        <v/>
      </c>
      <c r="BQ21" s="8">
        <v>35</v>
      </c>
      <c r="BR21" s="8" t="str">
        <f>IF($AY21="","",VLOOKUP($AY21,部員ﾃﾞｰﾀ入力!$A$2:$R$61,2,FALSE))</f>
        <v/>
      </c>
      <c r="BS21" s="8" t="str">
        <f t="shared" si="1"/>
        <v/>
      </c>
    </row>
    <row r="22" spans="1:71" ht="25.05" customHeight="1" x14ac:dyDescent="0.2">
      <c r="A22" s="71">
        <v>16</v>
      </c>
      <c r="B22" s="71"/>
      <c r="C22" s="88" t="str">
        <f>IF($AS22="","",VLOOKUP($AS22,部員ﾃﾞｰﾀ入力!$A$2:$R$61,17,FALSE))</f>
        <v/>
      </c>
      <c r="D22" s="88"/>
      <c r="E22" s="88"/>
      <c r="F22" s="88"/>
      <c r="G22" s="88"/>
      <c r="H22" s="88"/>
      <c r="I22" s="88"/>
      <c r="J22" s="88"/>
      <c r="K22" s="88"/>
      <c r="L22" s="89"/>
      <c r="M22" s="90" t="str">
        <f>IF($AS22="","",VLOOKUP($AS22,部員ﾃﾞｰﾀ入力!$A$2:$R$61,16,FALSE))</f>
        <v/>
      </c>
      <c r="N22" s="91"/>
      <c r="O22" s="87"/>
      <c r="P22" s="71"/>
      <c r="Q22" s="71"/>
      <c r="R22" s="71"/>
      <c r="S22" s="71"/>
      <c r="T22" s="3"/>
      <c r="V22" s="77">
        <v>36</v>
      </c>
      <c r="W22" s="77"/>
      <c r="X22" s="88" t="str">
        <f>IF($AY22="","",VLOOKUP($AY22,部員ﾃﾞｰﾀ入力!$A$2:$R$61,17,FALSE))</f>
        <v/>
      </c>
      <c r="Y22" s="88"/>
      <c r="Z22" s="88"/>
      <c r="AA22" s="88"/>
      <c r="AB22" s="88"/>
      <c r="AC22" s="88"/>
      <c r="AD22" s="88"/>
      <c r="AE22" s="88"/>
      <c r="AF22" s="88"/>
      <c r="AG22" s="89"/>
      <c r="AH22" s="90" t="str">
        <f>IF($AY22="","",VLOOKUP($AY22,部員ﾃﾞｰﾀ入力!$A$2:$R$61,16,FALSE))</f>
        <v/>
      </c>
      <c r="AI22" s="91"/>
      <c r="AJ22" s="87"/>
      <c r="AK22" s="71"/>
      <c r="AL22" s="71"/>
      <c r="AM22" s="71"/>
      <c r="AN22" s="71"/>
      <c r="AR22" s="9">
        <v>16</v>
      </c>
      <c r="AS22" s="134"/>
      <c r="AT22" s="134"/>
      <c r="AU22" s="134"/>
      <c r="AX22" s="9">
        <v>36</v>
      </c>
      <c r="AY22" s="134"/>
      <c r="AZ22" s="134"/>
      <c r="BA22" s="134"/>
      <c r="BL22" s="8">
        <v>16</v>
      </c>
      <c r="BM22" s="8" t="str">
        <f>IF($AS22="","",VLOOKUP($AS22,部員ﾃﾞｰﾀ入力!$A$2:$R$61,2,FALSE))</f>
        <v/>
      </c>
      <c r="BN22" s="8" t="str">
        <f t="shared" si="0"/>
        <v/>
      </c>
      <c r="BQ22" s="8">
        <v>36</v>
      </c>
      <c r="BR22" s="8" t="str">
        <f>IF($AY22="","",VLOOKUP($AY22,部員ﾃﾞｰﾀ入力!$A$2:$R$61,2,FALSE))</f>
        <v/>
      </c>
      <c r="BS22" s="8" t="str">
        <f t="shared" si="1"/>
        <v/>
      </c>
    </row>
    <row r="23" spans="1:71" ht="25.05" customHeight="1" x14ac:dyDescent="0.2">
      <c r="A23" s="71">
        <v>17</v>
      </c>
      <c r="B23" s="71"/>
      <c r="C23" s="88" t="str">
        <f>IF($AS23="","",VLOOKUP($AS23,部員ﾃﾞｰﾀ入力!$A$2:$R$61,17,FALSE))</f>
        <v/>
      </c>
      <c r="D23" s="88"/>
      <c r="E23" s="88"/>
      <c r="F23" s="88"/>
      <c r="G23" s="88"/>
      <c r="H23" s="88"/>
      <c r="I23" s="88"/>
      <c r="J23" s="88"/>
      <c r="K23" s="88"/>
      <c r="L23" s="89"/>
      <c r="M23" s="90" t="str">
        <f>IF($AS23="","",VLOOKUP($AS23,部員ﾃﾞｰﾀ入力!$A$2:$R$61,16,FALSE))</f>
        <v/>
      </c>
      <c r="N23" s="91"/>
      <c r="O23" s="87"/>
      <c r="P23" s="71"/>
      <c r="Q23" s="71"/>
      <c r="R23" s="71"/>
      <c r="S23" s="71"/>
      <c r="T23" s="3"/>
      <c r="V23" s="77">
        <v>37</v>
      </c>
      <c r="W23" s="77"/>
      <c r="X23" s="88" t="str">
        <f>IF($AY23="","",VLOOKUP($AY23,部員ﾃﾞｰﾀ入力!$A$2:$R$61,17,FALSE))</f>
        <v/>
      </c>
      <c r="Y23" s="88"/>
      <c r="Z23" s="88"/>
      <c r="AA23" s="88"/>
      <c r="AB23" s="88"/>
      <c r="AC23" s="88"/>
      <c r="AD23" s="88"/>
      <c r="AE23" s="88"/>
      <c r="AF23" s="88"/>
      <c r="AG23" s="89"/>
      <c r="AH23" s="90" t="str">
        <f>IF($AY23="","",VLOOKUP($AY23,部員ﾃﾞｰﾀ入力!$A$2:$R$61,16,FALSE))</f>
        <v/>
      </c>
      <c r="AI23" s="91"/>
      <c r="AJ23" s="87"/>
      <c r="AK23" s="71"/>
      <c r="AL23" s="71"/>
      <c r="AM23" s="71"/>
      <c r="AN23" s="71"/>
      <c r="AR23" s="9">
        <v>17</v>
      </c>
      <c r="AS23" s="134"/>
      <c r="AT23" s="134"/>
      <c r="AU23" s="134"/>
      <c r="AX23" s="9">
        <v>37</v>
      </c>
      <c r="AY23" s="134"/>
      <c r="AZ23" s="134"/>
      <c r="BA23" s="134"/>
      <c r="BL23" s="8">
        <v>17</v>
      </c>
      <c r="BM23" s="8" t="str">
        <f>IF($AS23="","",VLOOKUP($AS23,部員ﾃﾞｰﾀ入力!$A$2:$R$61,2,FALSE))</f>
        <v/>
      </c>
      <c r="BN23" s="8" t="str">
        <f t="shared" si="0"/>
        <v/>
      </c>
      <c r="BQ23" s="8">
        <v>37</v>
      </c>
      <c r="BR23" s="8" t="str">
        <f>IF($AY23="","",VLOOKUP($AY23,部員ﾃﾞｰﾀ入力!$A$2:$R$61,2,FALSE))</f>
        <v/>
      </c>
      <c r="BS23" s="8" t="str">
        <f t="shared" si="1"/>
        <v/>
      </c>
    </row>
    <row r="24" spans="1:71" ht="25.05" customHeight="1" x14ac:dyDescent="0.2">
      <c r="A24" s="71">
        <v>18</v>
      </c>
      <c r="B24" s="71"/>
      <c r="C24" s="88" t="str">
        <f>IF($AS24="","",VLOOKUP($AS24,部員ﾃﾞｰﾀ入力!$A$2:$R$61,17,FALSE))</f>
        <v/>
      </c>
      <c r="D24" s="88"/>
      <c r="E24" s="88"/>
      <c r="F24" s="88"/>
      <c r="G24" s="88"/>
      <c r="H24" s="88"/>
      <c r="I24" s="88"/>
      <c r="J24" s="88"/>
      <c r="K24" s="88"/>
      <c r="L24" s="89"/>
      <c r="M24" s="90" t="str">
        <f>IF($AS24="","",VLOOKUP($AS24,部員ﾃﾞｰﾀ入力!$A$2:$R$61,16,FALSE))</f>
        <v/>
      </c>
      <c r="N24" s="91"/>
      <c r="O24" s="87"/>
      <c r="P24" s="71"/>
      <c r="Q24" s="71"/>
      <c r="R24" s="71"/>
      <c r="S24" s="71"/>
      <c r="T24" s="3"/>
      <c r="V24" s="77">
        <v>38</v>
      </c>
      <c r="W24" s="77"/>
      <c r="X24" s="88" t="str">
        <f>IF($AY24="","",VLOOKUP($AY24,部員ﾃﾞｰﾀ入力!$A$2:$R$61,17,FALSE))</f>
        <v/>
      </c>
      <c r="Y24" s="88"/>
      <c r="Z24" s="88"/>
      <c r="AA24" s="88"/>
      <c r="AB24" s="88"/>
      <c r="AC24" s="88"/>
      <c r="AD24" s="88"/>
      <c r="AE24" s="88"/>
      <c r="AF24" s="88"/>
      <c r="AG24" s="89"/>
      <c r="AH24" s="90" t="str">
        <f>IF($AY24="","",VLOOKUP($AY24,部員ﾃﾞｰﾀ入力!$A$2:$R$61,16,FALSE))</f>
        <v/>
      </c>
      <c r="AI24" s="91"/>
      <c r="AJ24" s="87"/>
      <c r="AK24" s="71"/>
      <c r="AL24" s="71"/>
      <c r="AM24" s="71"/>
      <c r="AN24" s="71"/>
      <c r="AR24" s="9">
        <v>18</v>
      </c>
      <c r="AS24" s="134"/>
      <c r="AT24" s="134"/>
      <c r="AU24" s="134"/>
      <c r="AX24" s="9">
        <v>38</v>
      </c>
      <c r="AY24" s="134"/>
      <c r="AZ24" s="134"/>
      <c r="BA24" s="134"/>
      <c r="BL24" s="8">
        <v>18</v>
      </c>
      <c r="BM24" s="8" t="str">
        <f>IF($AS24="","",VLOOKUP($AS24,部員ﾃﾞｰﾀ入力!$A$2:$R$61,2,FALSE))</f>
        <v/>
      </c>
      <c r="BN24" s="8" t="str">
        <f t="shared" si="0"/>
        <v/>
      </c>
      <c r="BQ24" s="8">
        <v>38</v>
      </c>
      <c r="BR24" s="8" t="str">
        <f>IF($AY24="","",VLOOKUP($AY24,部員ﾃﾞｰﾀ入力!$A$2:$R$61,2,FALSE))</f>
        <v/>
      </c>
      <c r="BS24" s="8" t="str">
        <f t="shared" si="1"/>
        <v/>
      </c>
    </row>
    <row r="25" spans="1:71" ht="25.05" customHeight="1" x14ac:dyDescent="0.2">
      <c r="A25" s="71">
        <v>19</v>
      </c>
      <c r="B25" s="71"/>
      <c r="C25" s="88" t="str">
        <f>IF($AS25="","",VLOOKUP($AS25,部員ﾃﾞｰﾀ入力!$A$2:$R$61,17,FALSE))</f>
        <v/>
      </c>
      <c r="D25" s="88"/>
      <c r="E25" s="88"/>
      <c r="F25" s="88"/>
      <c r="G25" s="88"/>
      <c r="H25" s="88"/>
      <c r="I25" s="88"/>
      <c r="J25" s="88"/>
      <c r="K25" s="88"/>
      <c r="L25" s="89"/>
      <c r="M25" s="90" t="str">
        <f>IF($AS25="","",VLOOKUP($AS25,部員ﾃﾞｰﾀ入力!$A$2:$R$61,16,FALSE))</f>
        <v/>
      </c>
      <c r="N25" s="91"/>
      <c r="O25" s="87"/>
      <c r="P25" s="71"/>
      <c r="Q25" s="71"/>
      <c r="R25" s="71"/>
      <c r="S25" s="71"/>
      <c r="T25" s="3"/>
      <c r="V25" s="77">
        <v>39</v>
      </c>
      <c r="W25" s="77"/>
      <c r="X25" s="88" t="str">
        <f>IF($AY25="","",VLOOKUP($AY25,部員ﾃﾞｰﾀ入力!$A$2:$R$61,17,FALSE))</f>
        <v/>
      </c>
      <c r="Y25" s="88"/>
      <c r="Z25" s="88"/>
      <c r="AA25" s="88"/>
      <c r="AB25" s="88"/>
      <c r="AC25" s="88"/>
      <c r="AD25" s="88"/>
      <c r="AE25" s="88"/>
      <c r="AF25" s="88"/>
      <c r="AG25" s="89"/>
      <c r="AH25" s="90" t="str">
        <f>IF($AY25="","",VLOOKUP($AY25,部員ﾃﾞｰﾀ入力!$A$2:$R$61,16,FALSE))</f>
        <v/>
      </c>
      <c r="AI25" s="91"/>
      <c r="AJ25" s="87"/>
      <c r="AK25" s="71"/>
      <c r="AL25" s="71"/>
      <c r="AM25" s="71"/>
      <c r="AN25" s="71"/>
      <c r="AR25" s="9">
        <v>19</v>
      </c>
      <c r="AS25" s="134"/>
      <c r="AT25" s="134"/>
      <c r="AU25" s="134"/>
      <c r="AX25" s="9">
        <v>39</v>
      </c>
      <c r="AY25" s="134"/>
      <c r="AZ25" s="134"/>
      <c r="BA25" s="134"/>
      <c r="BL25" s="8">
        <v>19</v>
      </c>
      <c r="BM25" s="8" t="str">
        <f>IF($AS25="","",VLOOKUP($AS25,部員ﾃﾞｰﾀ入力!$A$2:$R$61,2,FALSE))</f>
        <v/>
      </c>
      <c r="BN25" s="8" t="str">
        <f t="shared" si="0"/>
        <v/>
      </c>
      <c r="BQ25" s="8">
        <v>39</v>
      </c>
      <c r="BR25" s="8" t="str">
        <f>IF($AY25="","",VLOOKUP($AY25,部員ﾃﾞｰﾀ入力!$A$2:$R$61,2,FALSE))</f>
        <v/>
      </c>
      <c r="BS25" s="8" t="str">
        <f t="shared" si="1"/>
        <v/>
      </c>
    </row>
    <row r="26" spans="1:71" ht="25.05" customHeight="1" x14ac:dyDescent="0.2">
      <c r="A26" s="108">
        <v>20</v>
      </c>
      <c r="B26" s="108"/>
      <c r="C26" s="80" t="str">
        <f>IF($AS26="","",VLOOKUP($AS26,部員ﾃﾞｰﾀ入力!$A$2:$R$61,17,FALSE))</f>
        <v/>
      </c>
      <c r="D26" s="80"/>
      <c r="E26" s="80"/>
      <c r="F26" s="80"/>
      <c r="G26" s="80"/>
      <c r="H26" s="80"/>
      <c r="I26" s="80"/>
      <c r="J26" s="80"/>
      <c r="K26" s="80"/>
      <c r="L26" s="81"/>
      <c r="M26" s="82" t="str">
        <f>IF($AS26="","",VLOOKUP($AS26,部員ﾃﾞｰﾀ入力!$A$2:$R$61,16,FALSE))</f>
        <v/>
      </c>
      <c r="N26" s="83"/>
      <c r="O26" s="79"/>
      <c r="P26" s="108"/>
      <c r="Q26" s="108"/>
      <c r="R26" s="108"/>
      <c r="S26" s="108"/>
      <c r="T26" s="3"/>
      <c r="V26" s="108">
        <v>40</v>
      </c>
      <c r="W26" s="108"/>
      <c r="X26" s="80" t="str">
        <f>IF($AY26="","",VLOOKUP($AY26,部員ﾃﾞｰﾀ入力!$A$2:$R$61,17,FALSE))</f>
        <v/>
      </c>
      <c r="Y26" s="80"/>
      <c r="Z26" s="80"/>
      <c r="AA26" s="80"/>
      <c r="AB26" s="80"/>
      <c r="AC26" s="80"/>
      <c r="AD26" s="80"/>
      <c r="AE26" s="80"/>
      <c r="AF26" s="80"/>
      <c r="AG26" s="81"/>
      <c r="AH26" s="82" t="str">
        <f>IF($AY26="","",VLOOKUP($AY26,部員ﾃﾞｰﾀ入力!$A$2:$R$61,16,FALSE))</f>
        <v/>
      </c>
      <c r="AI26" s="83"/>
      <c r="AJ26" s="79"/>
      <c r="AK26" s="108"/>
      <c r="AL26" s="108"/>
      <c r="AM26" s="108"/>
      <c r="AN26" s="108"/>
      <c r="AR26" s="9">
        <v>20</v>
      </c>
      <c r="AS26" s="134"/>
      <c r="AT26" s="134"/>
      <c r="AU26" s="134"/>
      <c r="AX26" s="9">
        <v>40</v>
      </c>
      <c r="AY26" s="134"/>
      <c r="AZ26" s="134"/>
      <c r="BA26" s="134"/>
      <c r="BL26" s="8">
        <v>20</v>
      </c>
      <c r="BM26" s="8" t="str">
        <f>IF($AS26="","",VLOOKUP($AS26,部員ﾃﾞｰﾀ入力!$A$2:$R$61,2,FALSE))</f>
        <v/>
      </c>
      <c r="BN26" s="8" t="str">
        <f t="shared" si="0"/>
        <v/>
      </c>
      <c r="BQ26" s="8">
        <v>40</v>
      </c>
      <c r="BR26" s="8" t="str">
        <f>IF($AY26="","",VLOOKUP($AY26,部員ﾃﾞｰﾀ入力!$A$2:$R$61,2,FALSE))</f>
        <v/>
      </c>
      <c r="BS26" s="8" t="str">
        <f t="shared" si="1"/>
        <v/>
      </c>
    </row>
    <row r="27" spans="1:71" ht="6.75" customHeight="1" x14ac:dyDescent="0.2">
      <c r="T27" s="3"/>
      <c r="X27" s="3"/>
    </row>
    <row r="28" spans="1:71" ht="22.05" customHeight="1" x14ac:dyDescent="0.2">
      <c r="A28" s="1" t="s">
        <v>64</v>
      </c>
      <c r="T28" s="3"/>
      <c r="X28" s="3"/>
      <c r="AR28" s="1" t="s">
        <v>65</v>
      </c>
    </row>
    <row r="29" spans="1:71" ht="4.5" customHeight="1" x14ac:dyDescent="0.2">
      <c r="T29" s="3"/>
      <c r="X29" s="3"/>
    </row>
    <row r="30" spans="1:71" ht="24" customHeight="1" x14ac:dyDescent="0.2">
      <c r="B30" s="122" t="s">
        <v>45</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3">
        <f>COUNTA(AS7:AS26,AY7:AY26)</f>
        <v>0</v>
      </c>
      <c r="AF30" s="123"/>
      <c r="AG30" s="123"/>
      <c r="AH30" s="123"/>
      <c r="AI30" s="121" t="s">
        <v>46</v>
      </c>
      <c r="AJ30" s="121"/>
    </row>
    <row r="31" spans="1:71" ht="24" customHeight="1" x14ac:dyDescent="0.2">
      <c r="B31" s="1" t="s">
        <v>47</v>
      </c>
      <c r="C31" s="119" t="str">
        <f>IF(AE30=0,"",AE30*300)</f>
        <v/>
      </c>
      <c r="D31" s="120"/>
      <c r="E31" s="120"/>
      <c r="F31" s="120"/>
      <c r="G31" s="120"/>
      <c r="H31" s="120"/>
      <c r="I31" s="120"/>
      <c r="J31" s="1" t="s">
        <v>48</v>
      </c>
    </row>
    <row r="32" spans="1:71" ht="7.5" customHeight="1" x14ac:dyDescent="0.2"/>
    <row r="33" spans="2:36" ht="24" customHeight="1" x14ac:dyDescent="0.2">
      <c r="Q33" s="4"/>
      <c r="S33" s="107">
        <f>部員ﾃﾞｰﾀ入力!U7</f>
        <v>0</v>
      </c>
      <c r="T33" s="107"/>
      <c r="U33" s="107"/>
      <c r="V33" s="4" t="s">
        <v>49</v>
      </c>
      <c r="W33" s="107">
        <f>部員ﾃﾞｰﾀ入力!U8</f>
        <v>0</v>
      </c>
      <c r="X33" s="107"/>
      <c r="Y33" s="107"/>
      <c r="Z33" s="4" t="s">
        <v>50</v>
      </c>
      <c r="AA33" s="107">
        <f>部員ﾃﾞｰﾀ入力!U9</f>
        <v>0</v>
      </c>
      <c r="AB33" s="107"/>
      <c r="AC33" s="107"/>
      <c r="AD33" s="4" t="s">
        <v>51</v>
      </c>
    </row>
    <row r="34" spans="2:36" ht="10.050000000000001" customHeight="1" x14ac:dyDescent="0.2"/>
    <row r="35" spans="2:36" ht="24" customHeight="1" x14ac:dyDescent="0.2">
      <c r="R35" s="1" t="s">
        <v>23</v>
      </c>
      <c r="W35" s="97" t="str">
        <f>部員ﾃﾞｰﾀ入力!U4&amp;"高等学校"</f>
        <v>高等学校</v>
      </c>
      <c r="X35" s="97"/>
      <c r="Y35" s="97"/>
      <c r="Z35" s="97"/>
      <c r="AA35" s="97"/>
      <c r="AB35" s="97"/>
      <c r="AC35" s="97"/>
      <c r="AD35" s="97"/>
      <c r="AE35" s="97"/>
      <c r="AF35" s="97"/>
      <c r="AG35" s="97"/>
      <c r="AH35" s="98"/>
      <c r="AI35" s="98"/>
      <c r="AJ35" s="98"/>
    </row>
    <row r="36" spans="2:36" ht="10.050000000000001" customHeight="1" x14ac:dyDescent="0.2"/>
    <row r="37" spans="2:36" ht="24" customHeight="1" x14ac:dyDescent="0.2">
      <c r="R37" s="1" t="s">
        <v>30</v>
      </c>
      <c r="W37" s="96">
        <f>部員ﾃﾞｰﾀ入力!U10</f>
        <v>0</v>
      </c>
      <c r="X37" s="96"/>
      <c r="Y37" s="96"/>
      <c r="Z37" s="96"/>
      <c r="AA37" s="96"/>
      <c r="AB37" s="96"/>
      <c r="AC37" s="96"/>
      <c r="AD37" s="96"/>
      <c r="AE37" s="96"/>
    </row>
    <row r="38" spans="2:36" ht="10.050000000000001" customHeight="1" x14ac:dyDescent="0.2"/>
    <row r="39" spans="2:36" ht="24" customHeight="1" x14ac:dyDescent="0.2">
      <c r="B39" s="5" t="s">
        <v>74</v>
      </c>
      <c r="J39" s="2"/>
    </row>
    <row r="40" spans="2:36" ht="24" customHeight="1" x14ac:dyDescent="0.2">
      <c r="F40" s="5" t="s">
        <v>82</v>
      </c>
      <c r="W40" s="65"/>
      <c r="X40" s="65"/>
      <c r="Y40" s="65"/>
      <c r="Z40" s="65"/>
      <c r="AA40" s="65"/>
      <c r="AB40" s="65"/>
      <c r="AC40" s="65"/>
      <c r="AD40" s="65"/>
      <c r="AE40" s="65"/>
    </row>
  </sheetData>
  <mergeCells count="229">
    <mergeCell ref="W37:AE37"/>
    <mergeCell ref="C31:I31"/>
    <mergeCell ref="S33:U33"/>
    <mergeCell ref="W33:Y33"/>
    <mergeCell ref="AA33:AC33"/>
    <mergeCell ref="B30:AD30"/>
    <mergeCell ref="AE30:AH30"/>
    <mergeCell ref="AS24:AU24"/>
    <mergeCell ref="AH23:AI23"/>
    <mergeCell ref="AJ23:AN23"/>
    <mergeCell ref="V24:W24"/>
    <mergeCell ref="X24:AG24"/>
    <mergeCell ref="AH24:AI24"/>
    <mergeCell ref="AJ24:AN24"/>
    <mergeCell ref="AI30:AJ30"/>
    <mergeCell ref="W35:AJ35"/>
    <mergeCell ref="V23:W23"/>
    <mergeCell ref="X23:AG23"/>
    <mergeCell ref="AJ25:AN25"/>
    <mergeCell ref="C25:L25"/>
    <mergeCell ref="M25:N25"/>
    <mergeCell ref="O25:S25"/>
    <mergeCell ref="C26:L26"/>
    <mergeCell ref="M26:N26"/>
    <mergeCell ref="AY23:BA23"/>
    <mergeCell ref="AY24:BA24"/>
    <mergeCell ref="A1:AN1"/>
    <mergeCell ref="AH3:AN3"/>
    <mergeCell ref="U3:AG3"/>
    <mergeCell ref="AS21:AU21"/>
    <mergeCell ref="AS22:AU22"/>
    <mergeCell ref="AS23:AU23"/>
    <mergeCell ref="C16:L16"/>
    <mergeCell ref="M16:N16"/>
    <mergeCell ref="O16:S16"/>
    <mergeCell ref="M15:N15"/>
    <mergeCell ref="A14:B14"/>
    <mergeCell ref="A15:B15"/>
    <mergeCell ref="A16:B16"/>
    <mergeCell ref="A17:B17"/>
    <mergeCell ref="O20:S20"/>
    <mergeCell ref="O15:S15"/>
    <mergeCell ref="C17:L17"/>
    <mergeCell ref="M17:N17"/>
    <mergeCell ref="O17:S17"/>
    <mergeCell ref="A19:B19"/>
    <mergeCell ref="A20:B20"/>
    <mergeCell ref="A21:B21"/>
    <mergeCell ref="C19:L19"/>
    <mergeCell ref="A18:B18"/>
    <mergeCell ref="O13:S13"/>
    <mergeCell ref="C14:L14"/>
    <mergeCell ref="M14:N14"/>
    <mergeCell ref="O14:S14"/>
    <mergeCell ref="C15:L15"/>
    <mergeCell ref="C18:L18"/>
    <mergeCell ref="M18:N18"/>
    <mergeCell ref="O18:S18"/>
    <mergeCell ref="AJ22:AN22"/>
    <mergeCell ref="V21:W21"/>
    <mergeCell ref="X21:AG21"/>
    <mergeCell ref="AH21:AI21"/>
    <mergeCell ref="AJ21:AN21"/>
    <mergeCell ref="M6:N6"/>
    <mergeCell ref="O6:S6"/>
    <mergeCell ref="O7:S7"/>
    <mergeCell ref="M8:N8"/>
    <mergeCell ref="O8:S8"/>
    <mergeCell ref="M9:N9"/>
    <mergeCell ref="M7:N7"/>
    <mergeCell ref="M13:N13"/>
    <mergeCell ref="M12:N12"/>
    <mergeCell ref="O9:S9"/>
    <mergeCell ref="M11:N11"/>
    <mergeCell ref="O11:S11"/>
    <mergeCell ref="M10:N10"/>
    <mergeCell ref="O10:S10"/>
    <mergeCell ref="M21:N21"/>
    <mergeCell ref="O21:S21"/>
    <mergeCell ref="M19:N19"/>
    <mergeCell ref="O19:S19"/>
    <mergeCell ref="V18:W18"/>
    <mergeCell ref="AJ18:AN18"/>
    <mergeCell ref="V17:W17"/>
    <mergeCell ref="X17:AG17"/>
    <mergeCell ref="AH17:AI17"/>
    <mergeCell ref="AJ17:AN17"/>
    <mergeCell ref="V20:W20"/>
    <mergeCell ref="X20:AG20"/>
    <mergeCell ref="AH20:AI20"/>
    <mergeCell ref="AJ20:AN20"/>
    <mergeCell ref="V19:W19"/>
    <mergeCell ref="X19:AG19"/>
    <mergeCell ref="AH19:AI19"/>
    <mergeCell ref="AJ19:AN19"/>
    <mergeCell ref="X18:AG18"/>
    <mergeCell ref="AH18:AI18"/>
    <mergeCell ref="AJ14:AN14"/>
    <mergeCell ref="X14:AG14"/>
    <mergeCell ref="AJ13:AN13"/>
    <mergeCell ref="AJ10:AN10"/>
    <mergeCell ref="X11:AG11"/>
    <mergeCell ref="AH11:AI11"/>
    <mergeCell ref="AJ11:AN11"/>
    <mergeCell ref="AH12:AI12"/>
    <mergeCell ref="V16:W16"/>
    <mergeCell ref="X16:AG16"/>
    <mergeCell ref="AH16:AI16"/>
    <mergeCell ref="AJ16:AN16"/>
    <mergeCell ref="V15:W15"/>
    <mergeCell ref="X15:AG15"/>
    <mergeCell ref="AH15:AI15"/>
    <mergeCell ref="AJ15:AN15"/>
    <mergeCell ref="V14:W14"/>
    <mergeCell ref="V10:W10"/>
    <mergeCell ref="V12:W12"/>
    <mergeCell ref="X10:AG10"/>
    <mergeCell ref="X12:AG12"/>
    <mergeCell ref="AH13:AI13"/>
    <mergeCell ref="AH10:AI10"/>
    <mergeCell ref="AH14:AI14"/>
    <mergeCell ref="AJ9:AN9"/>
    <mergeCell ref="X8:AG8"/>
    <mergeCell ref="AH8:AI8"/>
    <mergeCell ref="AJ8:AN8"/>
    <mergeCell ref="AJ12:AN12"/>
    <mergeCell ref="A3:C3"/>
    <mergeCell ref="J3:P3"/>
    <mergeCell ref="Q3:T3"/>
    <mergeCell ref="V5:AB5"/>
    <mergeCell ref="D3:I3"/>
    <mergeCell ref="V8:W8"/>
    <mergeCell ref="V9:W9"/>
    <mergeCell ref="AJ7:AN7"/>
    <mergeCell ref="AH6:AI6"/>
    <mergeCell ref="AJ6:AN6"/>
    <mergeCell ref="AH7:AI7"/>
    <mergeCell ref="AH9:AI9"/>
    <mergeCell ref="C9:L9"/>
    <mergeCell ref="O12:S12"/>
    <mergeCell ref="X13:AG13"/>
    <mergeCell ref="V11:W11"/>
    <mergeCell ref="V13:W13"/>
    <mergeCell ref="C13:L13"/>
    <mergeCell ref="A11:B11"/>
    <mergeCell ref="A12:B12"/>
    <mergeCell ref="A13:B13"/>
    <mergeCell ref="A5:G5"/>
    <mergeCell ref="A6:B6"/>
    <mergeCell ref="C11:L11"/>
    <mergeCell ref="C12:L12"/>
    <mergeCell ref="C10:L10"/>
    <mergeCell ref="X6:AG6"/>
    <mergeCell ref="X7:AG7"/>
    <mergeCell ref="A7:B7"/>
    <mergeCell ref="C7:L7"/>
    <mergeCell ref="X9:AG9"/>
    <mergeCell ref="C6:L6"/>
    <mergeCell ref="V6:W6"/>
    <mergeCell ref="V7:W7"/>
    <mergeCell ref="C8:L8"/>
    <mergeCell ref="A8:B8"/>
    <mergeCell ref="A9:B9"/>
    <mergeCell ref="A10:B10"/>
    <mergeCell ref="AS17:AU17"/>
    <mergeCell ref="AS18:AU18"/>
    <mergeCell ref="AS7:AU7"/>
    <mergeCell ref="AS8:AU8"/>
    <mergeCell ref="AS9:AU9"/>
    <mergeCell ref="AS10:AU10"/>
    <mergeCell ref="AS11:AU11"/>
    <mergeCell ref="AS12:AU12"/>
    <mergeCell ref="AS13:AU13"/>
    <mergeCell ref="AY21:BA21"/>
    <mergeCell ref="AY22:BA22"/>
    <mergeCell ref="AY17:BA17"/>
    <mergeCell ref="AY18:BA18"/>
    <mergeCell ref="AY19:BA19"/>
    <mergeCell ref="AY20:BA20"/>
    <mergeCell ref="AY14:BA14"/>
    <mergeCell ref="AR3:BD4"/>
    <mergeCell ref="AY15:BA15"/>
    <mergeCell ref="AY16:BA16"/>
    <mergeCell ref="AS15:AU15"/>
    <mergeCell ref="AS16:AU16"/>
    <mergeCell ref="AS14:AU14"/>
    <mergeCell ref="AR6:AU6"/>
    <mergeCell ref="AS19:AU19"/>
    <mergeCell ref="AS20:AU20"/>
    <mergeCell ref="AX6:BA6"/>
    <mergeCell ref="AY7:BA7"/>
    <mergeCell ref="AY8:BA8"/>
    <mergeCell ref="AY9:BA9"/>
    <mergeCell ref="AY10:BA10"/>
    <mergeCell ref="AY11:BA11"/>
    <mergeCell ref="AY12:BA12"/>
    <mergeCell ref="AY13:BA13"/>
    <mergeCell ref="AY26:BA26"/>
    <mergeCell ref="V26:W26"/>
    <mergeCell ref="X26:AG26"/>
    <mergeCell ref="AH26:AI26"/>
    <mergeCell ref="AJ26:AN26"/>
    <mergeCell ref="AS25:AU25"/>
    <mergeCell ref="AS26:AU26"/>
    <mergeCell ref="AY25:BA25"/>
    <mergeCell ref="V25:W25"/>
    <mergeCell ref="X25:AG25"/>
    <mergeCell ref="O26:S26"/>
    <mergeCell ref="AH25:AI25"/>
    <mergeCell ref="C24:L24"/>
    <mergeCell ref="M24:N24"/>
    <mergeCell ref="O24:S24"/>
    <mergeCell ref="A23:B23"/>
    <mergeCell ref="A24:B24"/>
    <mergeCell ref="C20:L20"/>
    <mergeCell ref="M20:N20"/>
    <mergeCell ref="A25:B25"/>
    <mergeCell ref="A26:B26"/>
    <mergeCell ref="C23:L23"/>
    <mergeCell ref="M23:N23"/>
    <mergeCell ref="M22:N22"/>
    <mergeCell ref="O22:S22"/>
    <mergeCell ref="AH22:AI22"/>
    <mergeCell ref="V22:W22"/>
    <mergeCell ref="X22:AG22"/>
    <mergeCell ref="O23:S23"/>
    <mergeCell ref="A22:B22"/>
    <mergeCell ref="C21:L21"/>
    <mergeCell ref="C22:L22"/>
  </mergeCells>
  <phoneticPr fontId="2"/>
  <conditionalFormatting sqref="BM7:BM26 BR7:BR26">
    <cfRule type="duplicateValues" dxfId="0" priority="1"/>
  </conditionalFormatting>
  <printOptions horizontalCentered="1" verticalCentered="1"/>
  <pageMargins left="0.59055118110236227" right="0.59055118110236227" top="0.51181102362204722" bottom="0.51181102362204722" header="0.51181102362204722" footer="0.51181102362204722"/>
  <pageSetup paperSize="9" scale="95"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B5E9FA9D04EA48B563766B11F3B95E" ma:contentTypeVersion="2" ma:contentTypeDescription="新しいドキュメントを作成します。" ma:contentTypeScope="" ma:versionID="4ad288bc2be9af32211d9a26cec6f4fc">
  <xsd:schema xmlns:xsd="http://www.w3.org/2001/XMLSchema" xmlns:xs="http://www.w3.org/2001/XMLSchema" xmlns:p="http://schemas.microsoft.com/office/2006/metadata/properties" xmlns:ns2="6fe546bb-3d2c-4f05-95a8-e44adedea976" targetNamespace="http://schemas.microsoft.com/office/2006/metadata/properties" ma:root="true" ma:fieldsID="8928376aa8d8f912dbd00991e3037c13" ns2:_="">
    <xsd:import namespace="6fe546bb-3d2c-4f05-95a8-e44adedea97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e546bb-3d2c-4f05-95a8-e44adedea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A61E89-ECB7-434F-85F5-81C9EBCE326E}">
  <ds:schemaRefs>
    <ds:schemaRef ds:uri="http://schemas.microsoft.com/sharepoint/v3/contenttype/forms"/>
  </ds:schemaRefs>
</ds:datastoreItem>
</file>

<file path=customXml/itemProps2.xml><?xml version="1.0" encoding="utf-8"?>
<ds:datastoreItem xmlns:ds="http://schemas.openxmlformats.org/officeDocument/2006/customXml" ds:itemID="{65A70F6F-17C7-4AFC-A782-BB0A5D4B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e546bb-3d2c-4f05-95a8-e44adedea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A03362-8B72-4267-8508-68B59040F3CA}">
  <ds:schemaRefs>
    <ds:schemaRef ds:uri="http://schemas.microsoft.com/office/2006/documentManagement/types"/>
    <ds:schemaRef ds:uri="6fe546bb-3d2c-4f05-95a8-e44adedea976"/>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部員ﾃﾞｰﾀ入力</vt:lpstr>
      <vt:lpstr>知多支部選手権参加者名簿</vt:lpstr>
      <vt:lpstr>知多支部選手権種目別名簿</vt:lpstr>
      <vt:lpstr>知多１．２年生大会</vt:lpstr>
      <vt:lpstr>講習会申込書</vt:lpstr>
      <vt:lpstr>知多地区卓球大会</vt:lpstr>
      <vt:lpstr>講習会申込書!Print_Area</vt:lpstr>
      <vt:lpstr>知多１．２年生大会!Print_Area</vt:lpstr>
      <vt:lpstr>知多支部選手権参加者名簿!Print_Area</vt:lpstr>
      <vt:lpstr>知多支部選手権種目別名簿!Print_Area</vt:lpstr>
      <vt:lpstr>知多地区卓球大会!Print_Area</vt:lpstr>
      <vt:lpstr>部員ﾃﾞｰﾀ入力!Print_Area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revision/>
  <cp:lastPrinted>2025-01-31T05:13:18Z</cp:lastPrinted>
  <dcterms:created xsi:type="dcterms:W3CDTF">2008-04-21T20:45:48Z</dcterms:created>
  <dcterms:modified xsi:type="dcterms:W3CDTF">2026-02-24T14:07:40Z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0x0101000CB5E9FA9D04EA48B563766B11F3B95E</vt:lpwstr>
  </property>
</Properties>
</file>